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c_antonaci_governo_it/Documents/Desktop/Invio Accordi DEF post Cotiv settembre 2026/"/>
    </mc:Choice>
  </mc:AlternateContent>
  <xr:revisionPtr revIDLastSave="0" documentId="8_{25D7E088-DAB6-419E-BEA6-2A74BEC5A350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Tabella articolo 3" sheetId="14" r:id="rId1"/>
    <sheet name="Allegato_A1" sheetId="19" r:id="rId2"/>
    <sheet name="Allegato A2" sheetId="3" r:id="rId3"/>
    <sheet name="Allegato B1" sheetId="17" r:id="rId4"/>
    <sheet name="Allegato_B2" sheetId="31" r:id="rId5"/>
  </sheets>
  <definedNames>
    <definedName name="_DB">#REF!</definedName>
    <definedName name="_DB_001" localSheetId="1">DB_B2_MASTER4[[#Headers],[#Data]]</definedName>
    <definedName name="_DB_02" localSheetId="1">DB_B2_MASTER4[[#Headers],[#Data]]</definedName>
    <definedName name="_DB_2" localSheetId="1">DB_B2_MASTER4[[#Headers],[#Data]]</definedName>
    <definedName name="_DB_B2">#REF!</definedName>
    <definedName name="_DB_base">#REF!</definedName>
    <definedName name="_DB1">#REF!</definedName>
    <definedName name="_DB2025">#REF!</definedName>
    <definedName name="_FilterDatabase_1">'Allegato A2'!$A$2:$F$76</definedName>
    <definedName name="_FilterDatabase_2">#REF!</definedName>
    <definedName name="_xlnm._FilterDatabase" localSheetId="1" hidden="1">Allegato_A1!#REF!</definedName>
    <definedName name="_xlnm._FilterDatabase" localSheetId="4" hidden="1">Allegato_B2!$A$1:$R$552</definedName>
    <definedName name="_xlnm._FilterDatabase">#REF!</definedName>
    <definedName name="_xlnm.Print_Area" localSheetId="2">'Allegato A2'!$A$1:$F$78</definedName>
    <definedName name="DB">#N/A</definedName>
    <definedName name="db__">#REF!</definedName>
    <definedName name="Tabella58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7" l="1"/>
  <c r="K553" i="31"/>
  <c r="H555" i="19"/>
  <c r="I555" i="19"/>
  <c r="G555" i="19"/>
  <c r="G553" i="31"/>
  <c r="H553" i="31"/>
  <c r="I553" i="31"/>
  <c r="Q482" i="31"/>
  <c r="C14" i="14"/>
  <c r="D13" i="14"/>
  <c r="D12" i="14"/>
  <c r="D11" i="14"/>
  <c r="D10" i="14"/>
  <c r="D9" i="14"/>
  <c r="D8" i="14"/>
  <c r="D7" i="14"/>
  <c r="D6" i="14"/>
  <c r="D5" i="14"/>
  <c r="D4" i="14"/>
  <c r="B14" i="14"/>
  <c r="D14" i="14" l="1"/>
  <c r="R553" i="31"/>
  <c r="Q553" i="31"/>
  <c r="P553" i="31"/>
  <c r="O553" i="31"/>
  <c r="N553" i="31"/>
  <c r="M553" i="31"/>
  <c r="L553" i="31"/>
  <c r="J553" i="31"/>
  <c r="J2" i="19" l="1"/>
  <c r="I2" i="19"/>
  <c r="C16" i="14" l="1"/>
  <c r="B16" i="14"/>
  <c r="D15" i="14"/>
  <c r="D16" i="14" s="1"/>
  <c r="G14" i="14"/>
  <c r="F13" i="14"/>
  <c r="F12" i="14"/>
  <c r="F11" i="14"/>
  <c r="F10" i="14"/>
  <c r="F9" i="14"/>
  <c r="F8" i="14"/>
  <c r="F7" i="14"/>
  <c r="F6" i="14"/>
  <c r="F5" i="14"/>
  <c r="F4" i="14"/>
  <c r="E14" i="14" l="1"/>
  <c r="F14" i="14"/>
  <c r="E78" i="3" l="1"/>
</calcChain>
</file>

<file path=xl/sharedStrings.xml><?xml version="1.0" encoding="utf-8"?>
<sst xmlns="http://schemas.openxmlformats.org/spreadsheetml/2006/main" count="8369" uniqueCount="2130">
  <si>
    <t>AMBITI DI INTERVENTO</t>
  </si>
  <si>
    <t>Assegnazione FSC 21-27</t>
  </si>
  <si>
    <t xml:space="preserve">Co-finanziamento nuovi interventi
</t>
  </si>
  <si>
    <t>Ammontare complessivo investimenti</t>
  </si>
  <si>
    <t>Numero interventi/linee di azione</t>
  </si>
  <si>
    <t>Risorse FSC
21-27
(ass. ordinaria)</t>
  </si>
  <si>
    <t>(1) Risorse FSC
21-27 (Anticipazione)</t>
  </si>
  <si>
    <t>Totale Assegnazione
FSC 21-27</t>
  </si>
  <si>
    <t>Totale Co-finanziamento con altre risorse</t>
  </si>
  <si>
    <t>Digitalizzazione</t>
  </si>
  <si>
    <t>Competitività imprese</t>
  </si>
  <si>
    <t>Energia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</si>
  <si>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</si>
  <si>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</si>
  <si>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</si>
  <si>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</si>
  <si>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</si>
  <si>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</si>
  <si>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</si>
  <si>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>Totale Ambiti di Intervento</t>
  </si>
  <si>
    <t>Cofinanziamento PR (ove applicabile)</t>
  </si>
  <si>
    <t>Totale Assegnazione FSC 21-27</t>
  </si>
  <si>
    <t>(1) Risorse già assegnate: anticipazioni disposte con delibere CIPESS; assegnate con provvedimenti di legge; ecc.  - Non comprende le risorse definanziate ex Delibera 16/2023 e riprogrammate nell'ambito dell'assegnazione ordinaria</t>
  </si>
  <si>
    <t xml:space="preserve">Accordo per la Coesione Governo - Regione Siciliana
Allegato A1 Programma di interventi e le linee di azione con cronoprogramma procedurale
</t>
  </si>
  <si>
    <t>ID</t>
  </si>
  <si>
    <t>AMMINISTRAZIONE</t>
  </si>
  <si>
    <t>AREATEMATICA</t>
  </si>
  <si>
    <t>LINEA DI INTERVENTO</t>
  </si>
  <si>
    <t>CUP</t>
  </si>
  <si>
    <t>TITOLO</t>
  </si>
  <si>
    <t>COSTO TOTALE</t>
  </si>
  <si>
    <t>IMPORTO RICHIESTO FSC 21-27</t>
  </si>
  <si>
    <t>COFINANZIAMENTO CON ALTRE RISORSE</t>
  </si>
  <si>
    <t>PROGRAMM. PREVISIONE INIZIO</t>
  </si>
  <si>
    <t>PROGRAMM. PREVISIONE FINE</t>
  </si>
  <si>
    <t>PROGETT. PREVISIONE INIZIO</t>
  </si>
  <si>
    <t>PROGETT. PREVISIONE FINE</t>
  </si>
  <si>
    <t>ESECUZIONE PREVISIONE INIZIO</t>
  </si>
  <si>
    <t>ESECUZIONE PREVISIONE FINE</t>
  </si>
  <si>
    <t>DATA APERTURA AVVISO</t>
  </si>
  <si>
    <t>DATA CHIUSURA AVVISO</t>
  </si>
  <si>
    <t>DATA ATTIVAZIONE MISURA</t>
  </si>
  <si>
    <t>FSCRI_RI_3824</t>
  </si>
  <si>
    <t>LIBERO CONSORZIO COMUNALE DI AGRIGENTO</t>
  </si>
  <si>
    <t>07.TRASPORTI E MOBILITÀ</t>
  </si>
  <si>
    <t>07.01 TRASPORTO STRADALE</t>
  </si>
  <si>
    <t>B47H24000920002</t>
  </si>
  <si>
    <t>LAVORI DI MANUTENZIONE STRAORDINARIAE MESSA IN SICUREZZA DELLE STRADE PROVINCIALI N. 85A “GROTTE –</t>
  </si>
  <si>
    <t>2_semestre_2026</t>
  </si>
  <si>
    <t>2_semestre_2027</t>
  </si>
  <si>
    <t>1_semestre_2028</t>
  </si>
  <si>
    <t>FSCRI_RI_4054</t>
  </si>
  <si>
    <t>COMUNE DI PALERMO</t>
  </si>
  <si>
    <t>11.ISTRUZIONE E FORMAZIONE</t>
  </si>
  <si>
    <t>11.01 STRUTTURE EDUCATIVE E FORMATIVE</t>
  </si>
  <si>
    <t>D68H22000310005</t>
  </si>
  <si>
    <t>INTERVENTI DI MANUTENZIONE STRAORDINARIA E DI ADEGUAMENTO ALLA NORMATIVA ANTINCENDIO NEI PLESSI DELL</t>
  </si>
  <si>
    <t>DIPARTIMENTO REGIONALE ACQUA E RIFIUTI</t>
  </si>
  <si>
    <t>05.AMBIENTE E RISORSE NATURALI</t>
  </si>
  <si>
    <t>05.01 RISCHI E ADATTAMENTO CLIMATICO</t>
  </si>
  <si>
    <t>G68B24000640005</t>
  </si>
  <si>
    <t>Traversa Ponte Barca - Interventi di manutenzione straordinaria</t>
  </si>
  <si>
    <t>2_semestre_2028</t>
  </si>
  <si>
    <t>2_semestre_2031</t>
  </si>
  <si>
    <t>G13F26000020005</t>
  </si>
  <si>
    <t>"Diga Paceco - Interventi di manutenzione straordinaria per il miglioramento sismico ed efficientamento energetico"</t>
  </si>
  <si>
    <t>1_semestre_2027</t>
  </si>
  <si>
    <t>SIC-9990007</t>
  </si>
  <si>
    <t xml:space="preserve"> COMUNE DI COMISO</t>
  </si>
  <si>
    <t>10.SOCIALE E SALUTE</t>
  </si>
  <si>
    <t>10.03 SERVIZI SOCIO-ASSISTENZIALI</t>
  </si>
  <si>
    <t>H52B24004910006</t>
  </si>
  <si>
    <t>Ristrutturazione, fornitura di attrezzatura e arredi dell’asilo nido di infanzia</t>
  </si>
  <si>
    <t>FSCRI_RI_3429</t>
  </si>
  <si>
    <t xml:space="preserve"> COMUNE DI BARCELLONA POZZO DI GOTTO</t>
  </si>
  <si>
    <t>H64D19000010002</t>
  </si>
  <si>
    <t>LAVORI DI RIQUALIFICAZIONE, MANUTENZIONE STRAORDINARIA E ADEGUAMENTO IMPIANTI ASILO NIDO "PETRARO"</t>
  </si>
  <si>
    <t>FSCRI_RI_4039</t>
  </si>
  <si>
    <t>REGIONE SICILIANA - DIPARTIMENTO COMANDO DEL CORPO FORESTALE</t>
  </si>
  <si>
    <t>05.05 NATURA E BIODIVERSITÀ</t>
  </si>
  <si>
    <t>G69I24000710001</t>
  </si>
  <si>
    <t>FORNITURA DI MEZZI ED ATTREZZATURE ANTINCENDIO - FUORISTRADA 4X4 PER TEMPESTIVA MOBILITA' DOS</t>
  </si>
  <si>
    <t>FSCRI_RI_3391</t>
  </si>
  <si>
    <t>Commissario Dissesto Idrogeologico</t>
  </si>
  <si>
    <t>B98H24000780001</t>
  </si>
  <si>
    <t>CALTANISSETTA_LAVORI DI RIFUNZIONALIZZAZIONE IDRAULICA DI UN TRATTO DEL TORRENTE DELLE GRAZIE.</t>
  </si>
  <si>
    <t>FSCRI_RI_3898</t>
  </si>
  <si>
    <t>B48H24000690001</t>
  </si>
  <si>
    <t>PATTI_LAVORI DI MITIGAZIONE DA PERICOLO DI ESONDAZIONE DEL TRATTO TERMINALE TORRENTE MONTAGNAREALE</t>
  </si>
  <si>
    <t>FSCRI_RI_3173</t>
  </si>
  <si>
    <t>COMUNE DI GIOIOSA MAREA</t>
  </si>
  <si>
    <t>10.01 STRUTTURE SOCIALI</t>
  </si>
  <si>
    <t>I72F22000630002</t>
  </si>
  <si>
    <t>COMPLETAMENTO DEL RECUPERO E AMPLIAMENTO DEL PALAZZO MUNICIPALE A GIOIOSA MAREA (ART. 53 DL 13/2023)</t>
  </si>
  <si>
    <t>FSCRI_RI_3611</t>
  </si>
  <si>
    <t xml:space="preserve"> COMUNE DI NASO</t>
  </si>
  <si>
    <t>F75I19000190006</t>
  </si>
  <si>
    <t>PROGETTO PER INTERVENTO DI ADEGUAMENTO, RIFUNZIONALIZZAZIONE E RISTRUTTURAZIONE ASILO NIDO</t>
  </si>
  <si>
    <t>FSCRI_RI_3628</t>
  </si>
  <si>
    <t xml:space="preserve"> COMUNE DI TORRENOVA</t>
  </si>
  <si>
    <t>G14E22000000002</t>
  </si>
  <si>
    <t>LAVORI DI AMPLIAMENTO E COMPLETAMENTO ASILO NIDO DI VIA B. CAPUTO – II° STRALCIO.</t>
  </si>
  <si>
    <t>FSCRI_RI_3420</t>
  </si>
  <si>
    <t>ISMETT</t>
  </si>
  <si>
    <t>10.02 STRUTTURE E ATTREZZATURE SANITARIE</t>
  </si>
  <si>
    <t>I24E24000170003</t>
  </si>
  <si>
    <t>RINNOVO TECNOLOGICO ISMETT 2</t>
  </si>
  <si>
    <t>2_semestre_2029</t>
  </si>
  <si>
    <t>FSCRI_RI_3419</t>
  </si>
  <si>
    <t>ASP CALTANISSETTA</t>
  </si>
  <si>
    <t>F35F24000420003</t>
  </si>
  <si>
    <t>REALIZZAZIONE NUOVO OSPEDALE DI GELA</t>
  </si>
  <si>
    <t>1_semestre_2029</t>
  </si>
  <si>
    <t>2_semestre_2032</t>
  </si>
  <si>
    <t>FSCRI_RI_3683</t>
  </si>
  <si>
    <t>CONSORZIO PER LA AUTOSTRADE SICILIANE (CAS)</t>
  </si>
  <si>
    <t>B12C18000190001</t>
  </si>
  <si>
    <t>A20 ME-PA. REALIZZAZIONE DELLO SVINCOLO DI MONFORTE SAN GIORGIO (ME).</t>
  </si>
  <si>
    <t>2_semestre_2030</t>
  </si>
  <si>
    <t>FSCRI_RI_3685</t>
  </si>
  <si>
    <t>COMUNE DI MALETTO (CT)</t>
  </si>
  <si>
    <t>D47I24000000002</t>
  </si>
  <si>
    <t>OPERA INCOMPIUTA INERENTE I LAVORI DI COMPLETAMENTO DEL CENTRO POLIFUNZIONALE DI PIANO CARMINE.</t>
  </si>
  <si>
    <t>FSCRI_RI_3971</t>
  </si>
  <si>
    <t>C. M. DI PALERMO</t>
  </si>
  <si>
    <t>D57H24001720006</t>
  </si>
  <si>
    <t>SISTEMAZIONE ED ADEGUAMENTO DELLE STRADE DI COLLEGAMENTO CON L'ACCESSO ALLA DISCARICA R.S.U.</t>
  </si>
  <si>
    <t>FSCRI_RI_4026</t>
  </si>
  <si>
    <t>COMUNE DI CATANIA</t>
  </si>
  <si>
    <t>07.05 MOBILITÀ URBANA</t>
  </si>
  <si>
    <t>D61J24000060001</t>
  </si>
  <si>
    <t>REALIZZAZIONE DI UN PARCHEGGIO MULTIPIANO IN SOSTITUZIONE DEL PARCHEGGIO A RASO DI VIA LUIGI STURZO</t>
  </si>
  <si>
    <t>FSCRI_RI_3951</t>
  </si>
  <si>
    <t>D71B14000070003</t>
  </si>
  <si>
    <t>RIQUALIFICAZIONE E RIGENERAZIONE URBANA E VEGETALE DELL'ASSE NOTARBARTOLO- MALASPINA-LOLLI</t>
  </si>
  <si>
    <t>FSCRI_RI_3947</t>
  </si>
  <si>
    <t>D77H24001520006</t>
  </si>
  <si>
    <t>S.P. 55 "DI MEZZOJUSO E CAMPOFELICE"</t>
  </si>
  <si>
    <t>FSCRI_RI_3992</t>
  </si>
  <si>
    <t>COMUNE DI PALMA DI MONTECHIARO</t>
  </si>
  <si>
    <t>F39J23002280006</t>
  </si>
  <si>
    <t>OPERA INCOMPIUTA. COMPLETAMENTO PARCHEGGIO AD IMPATTO ZERO - A SERVIZIO DI VIA DI FUGA PIAZZA MAZZIN</t>
  </si>
  <si>
    <t>FSCRI_RI_4019</t>
  </si>
  <si>
    <t>COMUNE DI REALMONTE</t>
  </si>
  <si>
    <t>G87H23002790009</t>
  </si>
  <si>
    <t>VIABILITÀ TERRITORIALE DENOMINATA GIALLONARDO-COMUNE DI REALMONTE.</t>
  </si>
  <si>
    <t>FSCRI_RI_3952</t>
  </si>
  <si>
    <t>COMUNE DI MONREALE</t>
  </si>
  <si>
    <t>I35F24000490002</t>
  </si>
  <si>
    <t>MESSA IN SICUREZZA DELLE STRADE DI VIA LINEA FERRATA E VIA SPARTIVIOLO, NEL COMUNE DI MONREALE</t>
  </si>
  <si>
    <t>FSCRI_RI_3909</t>
  </si>
  <si>
    <t>COMUNE DI UCRIA (ME)</t>
  </si>
  <si>
    <t>J41J23001420002</t>
  </si>
  <si>
    <t>REALIZZAZIONE DELLA CIRCONVALLAZIONE DELL’ABITATO DI UCRIA SULLA S.S. 116 CAPO D’ORLANDO - RANDAZZO</t>
  </si>
  <si>
    <t>FSCRI_RI_3484</t>
  </si>
  <si>
    <t>Dipartimento BB.CC.</t>
  </si>
  <si>
    <t>06.CULTURA</t>
  </si>
  <si>
    <t>06.01 PATRIMONIO E PAESAGGIO</t>
  </si>
  <si>
    <t>G41E20000320002</t>
  </si>
  <si>
    <t>109 - CITTADELLA DELLA CULTURA, EX COMPLESSO OSPEDALIERO REGINA MARGHERITA. ADEGUAMENTO E RIFUNZIONALIZZAZIONE DEI PADIGLIONI 1-2</t>
  </si>
  <si>
    <t>FSCRI_RI_3552</t>
  </si>
  <si>
    <t>Soprintendenza di Trapani</t>
  </si>
  <si>
    <t>G22F24000020006</t>
  </si>
  <si>
    <t>104 MAN. STRAOR. E  RECUPERO DEI VANI INTERNI DEL CASTELLO ARABO NORMANNO DI CASTELLAMMARE DEL GOLFO</t>
  </si>
  <si>
    <t>FSCRI_RI_3487</t>
  </si>
  <si>
    <t>Soprintendenza di Catania</t>
  </si>
  <si>
    <t>G49D24000240006</t>
  </si>
  <si>
    <t>180 - INTERVENTO DI RESTAURO E RISANAMENTO CONSERVATIVO DEL TEATRO COMUNALE MAUGERI SITO IN PIAZZA G</t>
  </si>
  <si>
    <t>FSCRI_RI_3554</t>
  </si>
  <si>
    <t>G62F24000030006</t>
  </si>
  <si>
    <t>100-MANUTENZIONE STRAORDINARIA DEL PORTICCIOLO E SISTEMAZIONE AREE ESTERNE TONNARA FLORIO FAVIGNANA</t>
  </si>
  <si>
    <t>FSCRI_RI_3483</t>
  </si>
  <si>
    <t>G69D21000050006</t>
  </si>
  <si>
    <t>64 - RESTAURO E RISANAMENTO CONSERVATIVO PER LA RIFUNZIONALIZZAZIONE DEL COMPLESSO IMMOBILIARE EX PR</t>
  </si>
  <si>
    <t>G59D25000470002</t>
  </si>
  <si>
    <t>LAVORI DI RESTAURO CONSERVATIVO E MESSA IN SICUREZZA DELL'EX STABILIMENTO DEI TABACCHI DI COMISO</t>
  </si>
  <si>
    <t>FSCRI_RI_3431</t>
  </si>
  <si>
    <t>Soprintendenza di Palermo</t>
  </si>
  <si>
    <t>G79D24000150001</t>
  </si>
  <si>
    <t>145 - TEATRO POLITEAMA – RESTAURO DELLA VOLTA E DELLE DECORAZIONI DELLA SALA DEGLI SPETTACOLI</t>
  </si>
  <si>
    <t>FSCRI_RI_3561</t>
  </si>
  <si>
    <t>G97H22000000006</t>
  </si>
  <si>
    <t>106 - MAN. STRAOR. E ADEGUAMENTO FUNZIONALE DI PALAZZO FONTANA SEDE DELLA SOPRINTENDENZA DI TRAPANI</t>
  </si>
  <si>
    <t>FSCRI_RI_4005</t>
  </si>
  <si>
    <t>COMUNE DI BROLO</t>
  </si>
  <si>
    <t>J87H24000860005</t>
  </si>
  <si>
    <t>COMPLETAMENTO DELLA STRADA INTERCOMUNALE S. ANGELO DI BROLO, PIRAINO E BROLO–FIUMARE BROLO-S.ANGELO</t>
  </si>
  <si>
    <t>FSCRI_RI_3679</t>
  </si>
  <si>
    <t>COMUNE DI PANTELLERIA</t>
  </si>
  <si>
    <t>H27H22003540008</t>
  </si>
  <si>
    <t>RIQUALIFICAZIONE DELLE STRADE URBANE RICADENTI NELL'AREA COMPRESA TRA L'AEROPORTO ED IL PORTO</t>
  </si>
  <si>
    <t>FSCRI_RI_3672</t>
  </si>
  <si>
    <t>COMUNE DI CAPRI LEONE</t>
  </si>
  <si>
    <t>D71B24000200006</t>
  </si>
  <si>
    <t>LAVORI DI COMPLETAMENTO STRADA MIRTO - FORNACE - CAMMA - SCORRRIMENTO VELOCE</t>
  </si>
  <si>
    <t>FSCRI_RI_3567</t>
  </si>
  <si>
    <t>COMUNE DI SANTA CROCE CAMERINA (RG)</t>
  </si>
  <si>
    <t>D39D15002250006</t>
  </si>
  <si>
    <t>REALIZZAZIONE DELLE OPERE RELATIVE ALLA RICOSTRUZIONE DELLA SPIAGGIA DI CAUCANA – CASUZZE E PUNTA SE</t>
  </si>
  <si>
    <t>FSCRI_RI_4009</t>
  </si>
  <si>
    <t>UNIONE DEI COMUNI MADONIE</t>
  </si>
  <si>
    <t>B37H22004730002</t>
  </si>
  <si>
    <t>MANUTENZIONE STRAORDINARIA INTERCOMUNALE 9 DI “SAN GANDOLFO E SUVARI” CALTAVUTURO A POLIZZI GENEROSA</t>
  </si>
  <si>
    <t>FSCRI_RI_3998</t>
  </si>
  <si>
    <t>B87H24001930002</t>
  </si>
  <si>
    <t>MESSA IN SICUREZZA SP 20B -CASTELTERMINI E SAN BIAGIO PLATANI</t>
  </si>
  <si>
    <t>FSCRI_RI_4016</t>
  </si>
  <si>
    <t>B99J22002970002</t>
  </si>
  <si>
    <t>MANUTENZIONE STRAORDINARIA SULLA STRADA INTERCOMUNALE PETRALIA SOTTANA – PETRALIA SOPRANA</t>
  </si>
  <si>
    <t>FSCRI_RI_4017</t>
  </si>
  <si>
    <t>COMUNE DI SINAGRA</t>
  </si>
  <si>
    <t>C61B19000100005</t>
  </si>
  <si>
    <t>REALIZZAZIONE DI UNA VIA DI FUGA DEL CENTRO STORICO DEL PAESE MEDIANTE L’ADEGUAMENTO DEL PERCORSO</t>
  </si>
  <si>
    <t>FSCRI_RI_4015</t>
  </si>
  <si>
    <t>COMUNE DI GRATTERI</t>
  </si>
  <si>
    <t>D47H17001440001</t>
  </si>
  <si>
    <t>MESSA IN SICUREZZA E DI RISPRISTINO DELLA VIABILITÀ DELLA STRADA COMUNALE MOLINO CAMPELLA</t>
  </si>
  <si>
    <t>FSCRI_RI_3975</t>
  </si>
  <si>
    <t>COMUNE DI BRONTE</t>
  </si>
  <si>
    <t>D91B05000530006</t>
  </si>
  <si>
    <t>COLLEGAMENTO DELLA SS. 284 AL VIALE KENNEDY, QUALE VIA DI FUGA DI PROTEZIONE CIVILE</t>
  </si>
  <si>
    <t>FSCRI_RI_3949</t>
  </si>
  <si>
    <t>C.M. CATANIA</t>
  </si>
  <si>
    <t>D97H20000320008</t>
  </si>
  <si>
    <t>LAVORI DI RIQUALIFICAZIONE DELLA SP 147 "VIZZINI -LICODIA EUBEA"</t>
  </si>
  <si>
    <t>FSCRI_RI_3828</t>
  </si>
  <si>
    <t>E15F24000610001</t>
  </si>
  <si>
    <t>MESSA IN SICUREZZA DELLA STRADA COMUNALE NEL TRATTO COMPRESO TRA LA SP 60 E LOCALITÀ PONTE D'AMPOLO.</t>
  </si>
  <si>
    <t>FSCRI_RI_3961</t>
  </si>
  <si>
    <t>COMUNE DI MARIANOPOLI (CL)</t>
  </si>
  <si>
    <t>E41B24000110003</t>
  </si>
  <si>
    <t>REALIZZAZIONE DI UNA STRADA DI COLLEGAMENTO NELLA ZONA DI NUOVA ESPANSIONE DEL COMUNE DI MARIANOPOLI</t>
  </si>
  <si>
    <t>FSCRI_RI_4063</t>
  </si>
  <si>
    <t>COMUNE DI PIRAINO</t>
  </si>
  <si>
    <t>E67H23001850007</t>
  </si>
  <si>
    <t>MESSA IN SICUREZZA DELLA VIA DI FUGA DI COLLEGAMENTO DELLA FRAZIONE DI FIUMARA-PRIMO STRALCIO</t>
  </si>
  <si>
    <t>FSCRI_RI_4002</t>
  </si>
  <si>
    <t>COMUNE DI PETRALIA SOPRANA</t>
  </si>
  <si>
    <t>E91B24000120002</t>
  </si>
  <si>
    <t>LAVORI DI COMPLETAMENTO DELLE INFRASTRUTTURE NELL'AREA MISTA (ARTIGIANALE-INDUSTRIALE) DI MADONNUZZA</t>
  </si>
  <si>
    <t>FSCRI_RI_4058</t>
  </si>
  <si>
    <t>COMUNE DI RAMACCA</t>
  </si>
  <si>
    <t>F11J24000080006</t>
  </si>
  <si>
    <t>LAVORI DI PROLUNGAMENTO DI VIA PADRE PIO FINO ALLA STRADA PROVINCIALE 25/I</t>
  </si>
  <si>
    <t>FSCRI_RI_4035</t>
  </si>
  <si>
    <t>COMUNE EDI CAMMARATA (AG)</t>
  </si>
  <si>
    <t>F37H23001720002</t>
  </si>
  <si>
    <t>OPERE DI CONSOLIDAMENTO SULLA STRADA SAN MICHELE - GENCA</t>
  </si>
  <si>
    <t>FSCRI_RI_4003</t>
  </si>
  <si>
    <t>COMUNE DI NICOSIA</t>
  </si>
  <si>
    <t>G11B21008610002</t>
  </si>
  <si>
    <t>COSTRUZIONE DI STRADA COMUNALE (VIA DI FUGA) DI COLLEGAMENTO DELLA VIA BELVISO CON IL TRATTO DI STRA</t>
  </si>
  <si>
    <t>FSCRI_RI_4025</t>
  </si>
  <si>
    <t>COMUNE DI CASTRONOVO</t>
  </si>
  <si>
    <t>G62F22000000001</t>
  </si>
  <si>
    <t>LAVORI DI MANUTENZIONE STRAORDINARIA RIQUALIFICAZIONE E ADEGUAMENTO DELLA VIA CARRACCHIA DI SOPRA</t>
  </si>
  <si>
    <t>FSCRI_RI_3995</t>
  </si>
  <si>
    <t>COMUNE DI CORLEONE (PA)</t>
  </si>
  <si>
    <t>G67H24000920002</t>
  </si>
  <si>
    <t>LAVORI DI MANUTENZIONE STRAORDINARIA DELLE VIE DI FUGA VIA S. ALDISIO E STRADE LIMITROFE</t>
  </si>
  <si>
    <t>FSCRI_RI_4021</t>
  </si>
  <si>
    <t>COMUNE DI SICULIANA</t>
  </si>
  <si>
    <t>G96G12000230005</t>
  </si>
  <si>
    <t>SISTEMAZIONE DELLA CIRCONVALLAZIONE NEL LUNGOMARE DI SICULIANA DA CONFIGURARSI COME VIA DI FUGA</t>
  </si>
  <si>
    <t>FSCRI_RI_4022</t>
  </si>
  <si>
    <t>I35F24000480002</t>
  </si>
  <si>
    <t>LAVORI DI MESSA IN SICUREZZA DELLA STRADA S.P.68 BIS.</t>
  </si>
  <si>
    <t>FSCRI_RI_4062</t>
  </si>
  <si>
    <t>COMUNE DI SANTA DOMENICA VITTORIA (ME)</t>
  </si>
  <si>
    <t>I37H09001470009</t>
  </si>
  <si>
    <t>LAVORI MESSA IN SICUREZZA VIA DI FUGA DELLA STRADA COMUNALE ESTERNA PER ROCCELLA V. E MOIO ALCANTARA</t>
  </si>
  <si>
    <t>FSCRI_RI_3986</t>
  </si>
  <si>
    <t>COMUNE DI GIARDINELLO</t>
  </si>
  <si>
    <t>J11B18000010005</t>
  </si>
  <si>
    <t>PROGETTO ESECUTIVO LAVORI MESSA IN SICUREZZA E CONSOLID. STRADA COLLEGAMENTO TRA LA SP1 E LA SP1BIS</t>
  </si>
  <si>
    <t>FSCRI_RI_3529</t>
  </si>
  <si>
    <t>COMUNE DI RIESI</t>
  </si>
  <si>
    <t>B23H19001000001</t>
  </si>
  <si>
    <t>INDAGINI E VERIFICHE DELLA  SCUOLA MEDIA A. D'ANTONA IN VIA SOLDATO ZUFFANTI DI RIESI (CL) - SISTEMA</t>
  </si>
  <si>
    <t>2_semestre_2025</t>
  </si>
  <si>
    <t>FSCRI_RI_3532</t>
  </si>
  <si>
    <t>B25E20004630007</t>
  </si>
  <si>
    <t>"INTERVENTO DI ADEGUAMENTO SISMICO DELLA SCUOLA INFANZIA ""G. PATERNA"" "</t>
  </si>
  <si>
    <t>FSCRI_RI_3540</t>
  </si>
  <si>
    <t>COMUNE SANT'ALESSIO SICULO</t>
  </si>
  <si>
    <t>B53H19000490005</t>
  </si>
  <si>
    <t>"""LAVORI DI RECUPERO RISTRUTTURAZIONE E/O COSTRUZIONE NUOVO EDIFICIO SCOLASTICO SCUOLA A. GUSSIO"""</t>
  </si>
  <si>
    <t>FSCRI_RI_3485</t>
  </si>
  <si>
    <t>COMUNE DI GODRANO</t>
  </si>
  <si>
    <t>C35E24000010002</t>
  </si>
  <si>
    <t>LAVORI DI ADEGUAMENTO SISMICO DELLA SCUOLA MATERNA "EMMANUELA SETTI CARRARO" DI GODRANO (PA).</t>
  </si>
  <si>
    <t>FSCRI_RI_3572</t>
  </si>
  <si>
    <t>COMUNE DI SOLARINO (SR)</t>
  </si>
  <si>
    <t>C44D24000370002</t>
  </si>
  <si>
    <t>LAVORI DI "EFFICIENTAMENTO ENERGETICO E RIQUALIFICAZIONE DEGLI SPAZI ESTERNI DELL'EDIFICIO SCOLASTIC</t>
  </si>
  <si>
    <t>FSCRI_RI_3538</t>
  </si>
  <si>
    <t>C45E24000030002</t>
  </si>
  <si>
    <t>"PROGETTO DEI LAVORI DI ADEGUAMENTO SISMICO DEL PLESSO DELLA SCUOLA SECONDARIA DI PRIMO GRADO “ARCHIMEDE</t>
  </si>
  <si>
    <t>FSCRI_RI_3906</t>
  </si>
  <si>
    <t>COMUNE DI BLUFI</t>
  </si>
  <si>
    <t>C92B24001270006</t>
  </si>
  <si>
    <t>MANUTENZIONE STRAORDINARIA DELL’AREA SPOGLIATOI DELLA PALESTRA DELLA SCUOLA MEDIA COMUNALE E SPAZI E</t>
  </si>
  <si>
    <t>FSCRI_RI_3522</t>
  </si>
  <si>
    <t>COMUNE DI SANTA MARGHERITA DI BELICE</t>
  </si>
  <si>
    <t>D55E22000850001</t>
  </si>
  <si>
    <t>MESSA IN SICUREZZA, ADEGUAMENTO SISMICO ED EFFICIENTAMENTO ENERGETICO DELL'EDIFICIO OSPITANTE LA SCU</t>
  </si>
  <si>
    <t>FSCRI_RI_3520</t>
  </si>
  <si>
    <t>D55E22000860001</t>
  </si>
  <si>
    <t>MESSA IN SICUREZZA E ADEGUAMENTO SISMICO DELLA SCUOLA MATERNA "ROSA AGAZZI"</t>
  </si>
  <si>
    <t>FSCRI_RI_3566</t>
  </si>
  <si>
    <t>COMUNE DI PORTOPALO DI C.P.</t>
  </si>
  <si>
    <t>E62B24000120002</t>
  </si>
  <si>
    <t>LAVORI  DI ADEGUAMENTO SISMICO DEL COMPRENSORIO SCOLASTICO "B. LA CIURA" DI VIA ISONZO</t>
  </si>
  <si>
    <t>FSCRI_RI_3527</t>
  </si>
  <si>
    <t>COMUNE DI ROCCAVALDINA</t>
  </si>
  <si>
    <t>J25E22000620006</t>
  </si>
  <si>
    <t>" PROGETTO DI UN EDIFICIO SCOLASTICO IN CONTRADA SERROBOSCO"</t>
  </si>
  <si>
    <t>FSCRI_RI_3536</t>
  </si>
  <si>
    <t>COMUNE DI MENFI</t>
  </si>
  <si>
    <t>J81E14002970002</t>
  </si>
  <si>
    <t>PROGETTO ESECUTIVO, PER L'ESECUZIONE DEI LAVORI DI MANUTENZIONE STRAORDINARIA NONCHE' DI MESSA IN SI</t>
  </si>
  <si>
    <t>FSCRI_RI_3534</t>
  </si>
  <si>
    <t>COMUNE DI CASTROREALE</t>
  </si>
  <si>
    <t>J85D24000030006</t>
  </si>
  <si>
    <t>LAVORI DI RISTRUTTURAZIONE ED ADEGUAMENTO IMPIANTISTICO DELLA SCUOLA ELEMENTARE ALDO MORO</t>
  </si>
  <si>
    <t>FSCRI_RI_3316</t>
  </si>
  <si>
    <t>G72E24000120001</t>
  </si>
  <si>
    <t>DIGA CASTELLO - INTERVENTI DI ADEGUAMENTO SISMICO DELLE OPERE ACCESSORIE, DI RISANAMENTO OPERE IN CLS E INTERVENTI MANUTENTIVI DEL MANTO DI TENUTA DEL PARAMENTO DI MONTE DELLA DIGA</t>
  </si>
  <si>
    <t>FSCRI_RI_3318</t>
  </si>
  <si>
    <t>G99E18000080001</t>
  </si>
  <si>
    <t>DIGA LAGHETTO GORGO - INTERVENTI SULLO SBARRAMENTO, OPERE ACCESSORIE E SULLA CASA DI GUARDIA NECESSA</t>
  </si>
  <si>
    <t>FSCRI_RI_3130</t>
  </si>
  <si>
    <t>COMUNI, LIBERI CONSORZI DI COMUNI E CITTÀ METROPOLITANE</t>
  </si>
  <si>
    <t>G69G24000310001</t>
  </si>
  <si>
    <t>PIANO PER LA REALIZZAZIONE DI SPAZI DIDATTICI INNOVATIVI ED INCLUSIVI</t>
  </si>
  <si>
    <t>FSCRI_RI_3488</t>
  </si>
  <si>
    <t>G69D24000110006</t>
  </si>
  <si>
    <t>188 - INTERVENTO DI RECUPERO RIFUNZIONALE DELL'EX MANIFATTURA TABACCHI DI CATANIA</t>
  </si>
  <si>
    <t>FSCRI_RI_3319</t>
  </si>
  <si>
    <t>G38B11000090006</t>
  </si>
  <si>
    <t>DIGHE SCANZANO ROSSELLA - PRIMI INTERVENTI DI STABILIZZAZIONE DELLA SPALLA IN SINISTRA IDRAULICA</t>
  </si>
  <si>
    <t>FSCRI_RI_3991</t>
  </si>
  <si>
    <t>DIPARTIMENTO AMBIENTE</t>
  </si>
  <si>
    <t>G33I21000040006</t>
  </si>
  <si>
    <t>PROGETTO DEI LAVORI DI DEMOLIZIONE DEL PONTILE SBARCATOIO DI GELA (CL)</t>
  </si>
  <si>
    <t>FSCRI_RI_3317</t>
  </si>
  <si>
    <t>G69E18000060001</t>
  </si>
  <si>
    <t>DIGA LENTINI - MANUTENZIONE STRAORDINARIA SCARICHI E IMPIANTI, RIVALUTAZIONE SISMICA</t>
  </si>
  <si>
    <t>FSCRI_RI_3549</t>
  </si>
  <si>
    <t>LIBERO CONSORZIO COMUNALE DI TRAPANI</t>
  </si>
  <si>
    <t>H65F22000050006</t>
  </si>
  <si>
    <t>ISTITUTO TECNICO COMMERCIALE “D’AGUIRRE” - PALESTRA – COD. EDIF. 0810182276 - LAVORI DI ADEGUAMENTO</t>
  </si>
  <si>
    <t>FSCRI_RI_3577</t>
  </si>
  <si>
    <t>LIBERO CONSORZIO COMUNALE DI RAGUSA</t>
  </si>
  <si>
    <t>F83B06000100009</t>
  </si>
  <si>
    <t>RICOSTRUZIONE DELLA SPIAGGIA COMPRESA TRA LA FOCE DEL FIUME ACATE -DIRILLO E PUNTA ZAFAGLIONE NEL TE</t>
  </si>
  <si>
    <t>FSCRI_RI_3551</t>
  </si>
  <si>
    <t>H95F22000090006</t>
  </si>
  <si>
    <t>ISTITUTO TECNICO INDUSTRIALE DI TRAPANI - PALESTRA COD. EDIF. 0810212538   LAVORI DI ADEGUAMENTO SIS</t>
  </si>
  <si>
    <t>FSCRI_RI_3518</t>
  </si>
  <si>
    <t>COMUNE DI LERCARA FRIDDI</t>
  </si>
  <si>
    <t>F84D17000700006</t>
  </si>
  <si>
    <t>"LAVORI DI RISTRUTTURAZIONE, MESSA IN SICUREZZA, RIQUALIFICAZIONE ED EFFICIENTAMENTO ENERGETICO, EDI</t>
  </si>
  <si>
    <t>FSCRI_RI_3571</t>
  </si>
  <si>
    <t>COMUNE DI CIMINNA</t>
  </si>
  <si>
    <t>C28E18000040006</t>
  </si>
  <si>
    <t>PROGETTO PER LA MANUTENZIONE STRAORDINARIA DELLA SCUOLA ELEMENTARE "G.FALCONE"</t>
  </si>
  <si>
    <t>FSCRI_RI_4052</t>
  </si>
  <si>
    <t>FERROVIA CIRCUMETENEA</t>
  </si>
  <si>
    <t>07.02 TRASPORTO FERROVIARIO</t>
  </si>
  <si>
    <t>C91D17000020001</t>
  </si>
  <si>
    <t>METROPOLITANA DI CATANIA. TRATTA MISTERBIANCO-PATERNÒ. 2° LOTTO</t>
  </si>
  <si>
    <t>FSCRI_RI_3907</t>
  </si>
  <si>
    <t>COMUNE DI AGRIGENTO</t>
  </si>
  <si>
    <t>G44J23000640002</t>
  </si>
  <si>
    <t>REALIZZAZIONE DELL'IMPIANTO DI ILLUMINAZIONE ED AFFICIENTAMENTO ENERGETICO E DOMOTICO DELLO STADIO.</t>
  </si>
  <si>
    <t>FSCRI_RI_3530</t>
  </si>
  <si>
    <t>COMUNE DI SCIARA</t>
  </si>
  <si>
    <t>H42B17000310006</t>
  </si>
  <si>
    <t>MANUTENZIONE STRAORDINARIA, MESSA IN SICUREZZA ED EFFICIENTAMENTO ENERGETICO DELL'EDIFICIO SCOLASTIC</t>
  </si>
  <si>
    <t>FSCRI_RI_4023</t>
  </si>
  <si>
    <t>COMUNE DI RACCUJA</t>
  </si>
  <si>
    <t>F74E17000060008</t>
  </si>
  <si>
    <t>REALIZZAZIONE OPERE DI CORREDO E SOVRASTRUTTURE STRADALI SP 201. CONTURA, CALANO', BATIOLA, SP 205</t>
  </si>
  <si>
    <t>FSCRI_RI_3560</t>
  </si>
  <si>
    <t>COMUNE DI AGIRA</t>
  </si>
  <si>
    <t>G85D23000050005</t>
  </si>
  <si>
    <t>RISTRUTTURAZIONE INTERNA E ADEGUAMENTO DEGLI IMPIANTI E SERVIZI IGIENICI DELLA SCUOLA MEDIA DIODORO</t>
  </si>
  <si>
    <t>FSCRI_RI_3541</t>
  </si>
  <si>
    <t>C66F24000110002</t>
  </si>
  <si>
    <t>INTERVENTI DI MIGLIORAMENTO SISMICO DEL PLESSO SCOLASTICO ADIBITO A SCUOLA PRIMARIA E SECONDARIA DI</t>
  </si>
  <si>
    <t>FSCRI_RI_3528</t>
  </si>
  <si>
    <t>COMUNE DI TORREGROTTA</t>
  </si>
  <si>
    <t>F96F24000050006</t>
  </si>
  <si>
    <t>LAVORI DI EFFICIENTAMENTO ENERGETICO DELLA SCUOLA ELEMENTARE “S. QUASIMODO”, DI VIA CROCIERI DEL COM</t>
  </si>
  <si>
    <t>FSCRI_RI_3558</t>
  </si>
  <si>
    <t>H61B21000760001</t>
  </si>
  <si>
    <t>LAVORI URGENTI DI ADEGUAMENTO SISMICO ED EFFICIENTAMENTO ENERGETICO DEL LICEO CLASSICO “D’AGUIRRE” S</t>
  </si>
  <si>
    <t>FSCRI_RI_3545</t>
  </si>
  <si>
    <t>COMUNE DI VALVERDE</t>
  </si>
  <si>
    <t>I76F24000050002</t>
  </si>
  <si>
    <t>LAVORI DI MIGLIORAMENTO SISMICO DELLA PALESTRA E DELL'IMPIANTO SPORTIVO AD USO DIDATTICO FACENTE PAR</t>
  </si>
  <si>
    <t>FSCRI_RI_3531</t>
  </si>
  <si>
    <t>COMUNE DI CALATAFIMI SEGESTA</t>
  </si>
  <si>
    <t>E95E23000120007</t>
  </si>
  <si>
    <t>STUDIO DI FATTIBILITÀ TECNICO ECONOMICO PER L'ADEGUAMENTO SISMICO DELLA SCUOLA DE AMICIS A SEGUITO D</t>
  </si>
  <si>
    <t>FSCRI_RI_3498</t>
  </si>
  <si>
    <t>C36F24000040002</t>
  </si>
  <si>
    <t>LAVORI DI MIGLIORAMENTO SISMICO ED EFFICIENTAMENTO ENERGETICO DELLA SCUOLA SECONDARIA DI I° GRADO GI</t>
  </si>
  <si>
    <t>FSCRI_RI_3565</t>
  </si>
  <si>
    <t>I73C24000180002</t>
  </si>
  <si>
    <t>RISTRUTTURAZIONE CON TOTALE DEMOLIZIONE E RICOSTRUZIONE PER ADEGUAMENTO IN MATERIA DI IGIENE, SICURE</t>
  </si>
  <si>
    <t>FSCRI_RI_4020</t>
  </si>
  <si>
    <t>COMUNE DI SORTINO</t>
  </si>
  <si>
    <t>D57H10002940002</t>
  </si>
  <si>
    <t>LAVORI DI MANUTENZIONE STRAORDINARIA DELLA VIA DI FUGA CORSO UMBERTO – I STRALCIO</t>
  </si>
  <si>
    <t>FSCRI_RI_3499</t>
  </si>
  <si>
    <t>COMUNE DI SCICLI</t>
  </si>
  <si>
    <t>E45E24000050002</t>
  </si>
  <si>
    <t>PROGETTO DI ADEGUAMENTO SISMICO E DIAGNOSI SISMICA ED ENERGETICA, DELL’EDIFICIO APPARTENENTE ALL’IST</t>
  </si>
  <si>
    <t>2_semetre_2026</t>
  </si>
  <si>
    <t>FSCRI_RI_3573</t>
  </si>
  <si>
    <t>C45E24000040002</t>
  </si>
  <si>
    <t>INTERVENTO DI ADEGUAMENTO SISMICO DEL PLESSO DELLA SCUOLA ELEMENTARE "PAPA GIOVANNI XXIII”” NEL COMU</t>
  </si>
  <si>
    <t>FSCRI_RI_3562</t>
  </si>
  <si>
    <t>D55E20008070007</t>
  </si>
  <si>
    <t>LAVORI DI COSTRUZIONE DI UN NUOVO EDIFICIO SCOLASTICO ALL'INTERNO DELL'AREA DEL I° I.C. COLUMBA DI V</t>
  </si>
  <si>
    <t>FSCRI_RI_3516</t>
  </si>
  <si>
    <t>COMUNE DI VALGUARNERA CAROPEPE</t>
  </si>
  <si>
    <t>E89I24000350002</t>
  </si>
  <si>
    <t>LAVORI DI RISTRUTTURAZIONE CON ADEGUAMENTO IMPIANTISTICO DEL PLESSO SCOLASTICO "S. ARENA" - 2° STRAL</t>
  </si>
  <si>
    <t>FSCRI_RI_3564</t>
  </si>
  <si>
    <t>COMUNE DI MILO</t>
  </si>
  <si>
    <t>G85F20000850005</t>
  </si>
  <si>
    <t>"PROGETTO DI RIQUALIFICAZIONE, ADEGUAMENTO, MESSA INSICUREZZA ED AMPLIAMENTO DEL POLO SCOLASTICO DI</t>
  </si>
  <si>
    <t>FSCRI_RI_4036</t>
  </si>
  <si>
    <t>COMUNE DI SAN PIETRO CLARENZA</t>
  </si>
  <si>
    <t>B87H24001600001</t>
  </si>
  <si>
    <t>MANUTENZIONE STRAORDINARIA DELLA VIA DI FUGA: VIA DELLE GINESTRE - VIALE LIBERTÀ, INNESTO SP 3/III</t>
  </si>
  <si>
    <t>FSCRI_RI_3544</t>
  </si>
  <si>
    <t>COMUNE DI CAMPOFELICE DI ROCCELLA</t>
  </si>
  <si>
    <t>D73H19000270002</t>
  </si>
  <si>
    <t>NUOVO PLESSO DI SCUOLA PRIMARIA A COMPLETAMENTO DELLA SCUOLA ELEMENTARE TENENTE CIPOLLA A CAMPOFELIC</t>
  </si>
  <si>
    <t>FSCRI_RI_3497</t>
  </si>
  <si>
    <t>D54D22009940001</t>
  </si>
  <si>
    <t>MESSA IN SICUREZZA, ADEGUAMENTO SISMICO ED EFFICIENTAMENTO ENERGETICO DELLA SCUOLA ELEMENTARE "SAN G</t>
  </si>
  <si>
    <t>FSCRI_RI_3601</t>
  </si>
  <si>
    <t>I76B17000020006</t>
  </si>
  <si>
    <t>LAVORI DI DIFESA COSTIERA DEL LITORALE RICADENTE IN LOCALITÀ S. GIORGIO DEL COMUNE DI GIOIOSA MAREA.</t>
  </si>
  <si>
    <t>FSCRI_RI_4018</t>
  </si>
  <si>
    <t>COMUNE DI AVOLA</t>
  </si>
  <si>
    <t>G61B22002470002</t>
  </si>
  <si>
    <t>PROGETTO ESECUTIVO RADDOPPIO DELLA S.S.115 DALLA ROTATORIA SULLA CIRCONVALLAZIONE A VIALE PERTINI</t>
  </si>
  <si>
    <t>FSCRI_RI_3597</t>
  </si>
  <si>
    <t>I76G09000170003</t>
  </si>
  <si>
    <t>OPERE PER LA RICOSTRUZIONE E LA DIFESA DELLA FASCIA COSTIERA DI CAPO CALAVÀ</t>
  </si>
  <si>
    <t>FSCRI_RI_3670</t>
  </si>
  <si>
    <t>I75J17000040001</t>
  </si>
  <si>
    <t>OPERE DI DIFESA E DI CONSOLIDAMENTO DELLA FASCIA COSTIERA TRA CAPO SCHINO E LA BAIA CALAVA, A PROTEZ</t>
  </si>
  <si>
    <t>2979A9FA</t>
  </si>
  <si>
    <t>Regione Siciliana</t>
  </si>
  <si>
    <t>03.COMPETITIVITÀ IMPRESE</t>
  </si>
  <si>
    <t>03.01 INDUSTRIA E SERVIZI</t>
  </si>
  <si>
    <t>B66J25000070002</t>
  </si>
  <si>
    <t>Realizzazione linea pilota microchip nell'area industriale di Catania</t>
  </si>
  <si>
    <t>FSCRI_RI_3337</t>
  </si>
  <si>
    <t>CONSORZIO DI BONIFICA 8 RAGUSA</t>
  </si>
  <si>
    <t>F31D24000060001</t>
  </si>
  <si>
    <t>LAVORI DI EFFICIENTAMENTO DELL’IMPIANTO IRRIGUO DI VALLE DELL’ACATE.</t>
  </si>
  <si>
    <t>FSCRI_RI_3329</t>
  </si>
  <si>
    <t>CONSORZIO DI BONIFICA 3 AGRIGENTO</t>
  </si>
  <si>
    <t>G24I11000060001</t>
  </si>
  <si>
    <t>PROG DEFINITIVO PER L’ATTREZZATURA DEL COMPRENSORIO IRRIGUO SIRITINO–FASINELLA IN TERRITORIO DI NARO</t>
  </si>
  <si>
    <t>FSCRI_RI_3675</t>
  </si>
  <si>
    <t>COMUNE DI MESSINA</t>
  </si>
  <si>
    <t>F43I22000200002</t>
  </si>
  <si>
    <t>INTERVENTI DI RIQUALIFICAZIONE E SALVAGUARDIA AMBIENTALE DELLA COSTA DEL COMUNE DI MESSINA - CONTESSA</t>
  </si>
  <si>
    <t>FSCRI_RI_3621</t>
  </si>
  <si>
    <t>COMUNE DI TORRENOVA (ME)</t>
  </si>
  <si>
    <t>G17B17000150006</t>
  </si>
  <si>
    <t>RIPASCIMENTO TRATTO COSTIERO COMPRESO TRA LA LOCALITÀ ROSMARINO E LA LOCALITÀ MARINA DI TORRENOVA</t>
  </si>
  <si>
    <t>IRSAP</t>
  </si>
  <si>
    <t>C27H14000680006</t>
  </si>
  <si>
    <t>PROGETTO PER L’INTERVENTO DI  RIQUALIFICAZIONE E MESSA IN SICUREZZA - STRADE DELL'AGGLOMERATO INDUSTRIALE DI RAGUSA ACCESSO INSEDIAMENTI ZONA EST – COD. INT. RG004</t>
  </si>
  <si>
    <t>C77H14000630006</t>
  </si>
  <si>
    <t>PROGETTO DEI LAVORI DI COSTRUZIONE E RIPRISTINO CANALI ACQUE BIANCHE 
DELL'AREA INDUSTRIALE DI DITTAINO – COD. INT. EN007</t>
  </si>
  <si>
    <t>C93G24000060001</t>
  </si>
  <si>
    <t>PROGETTO PER LA RIQUALIFICAZIONE DELLA RETE VIARIA A DELL'IMPIANTO DI ILLUMINAZIONE PUBBLICA PER IL MIGLIORAMENTO DELL'EFFICIENTAMENTO ENERGETICO ALL'INTERNO DELLE ZONE DI AMPLIAMENTO DELL'AGGLOMERATO CALDERARO DI CALTANISSETTA – COD. INT. CL005</t>
  </si>
  <si>
    <t>FSCRI_RI_3993</t>
  </si>
  <si>
    <t>LCC DI SIRACUSA</t>
  </si>
  <si>
    <t>E57H24000530002</t>
  </si>
  <si>
    <t>LAVORI DI MANUTENZIONE STRAORDINARIA PER IL MIGLIORAMENTO DELLE CONDIZIONI DI SICUREZZA DELLA SP 15</t>
  </si>
  <si>
    <t>FSCRI_RI_4032</t>
  </si>
  <si>
    <t>LCC DI TRAPANI</t>
  </si>
  <si>
    <t>H47H21007360006</t>
  </si>
  <si>
    <t>LAVORI DI MESSA IN SICUREZZA DELLE STRADE PROVINCIALI S.P. 59 DEL BELICE DESTRO</t>
  </si>
  <si>
    <t>FSCRI_RI_3823</t>
  </si>
  <si>
    <t>LIBERO CONSORZIO COMUNALE DI CALTANISSETTA</t>
  </si>
  <si>
    <t>I47H24000490002</t>
  </si>
  <si>
    <t>LAVORI DI MANUTENZIONE STRAORDINARIA E MESSA IN SICUREZZA DELLA S.P.N.23.</t>
  </si>
  <si>
    <t>FSCRI_RI_4046</t>
  </si>
  <si>
    <t>I77H22002680003</t>
  </si>
  <si>
    <t>LAVORI DI MANUTENZIONE STRAORDINARIA E MESSA IN SICUREZZA DELLE SS.PP. 20 BIS – 21 – 199.</t>
  </si>
  <si>
    <t>FSCRI_RI_3822</t>
  </si>
  <si>
    <t>I87H22002340003</t>
  </si>
  <si>
    <t>LAVORI DI MANUTENZIONE STRAORDINARIA E MESSA IN SICUREZZA DELLE SP 16 (TRATTI RIUNITI).</t>
  </si>
  <si>
    <t>FSCRI_RI_3826</t>
  </si>
  <si>
    <t>I97H22003380002</t>
  </si>
  <si>
    <t>OPERE DI SISTEMAZIONE DELLA SEDE VIARIA DELLA S.P.N.231 DI CALTANISSETTA DAL KM.2+000 AL KM.3+000.</t>
  </si>
  <si>
    <t>FSCRI_RI_3490</t>
  </si>
  <si>
    <t>Parco archeologico di Kamarina e Cava d'Ispica</t>
  </si>
  <si>
    <t>G25I24000170002</t>
  </si>
  <si>
    <t>116 - OPERE DI RIQUALIFICAZIONE E VALORIZZAZIONE DEL PARCO ARCHEOLOGICO REGIONALE DI CAMARINA</t>
  </si>
  <si>
    <t>FSCRI_RI_3439</t>
  </si>
  <si>
    <t>Parco Archeologico e Paesaggistico della valle dei templi</t>
  </si>
  <si>
    <t>G39C24000060006</t>
  </si>
  <si>
    <t>144 - PROGETTO DI COMPLETAMENTO DEL RESTAURO DELLA VILLA ROMANA DEL CASALE DI PIAZZA ARMERINA</t>
  </si>
  <si>
    <t>FSCRI_RI_3474</t>
  </si>
  <si>
    <t>G42F24000820002</t>
  </si>
  <si>
    <t>159 - NUOVA PROSPETTIVA MUSEOGRAFICA DEL MUSEO “PIETRO” GRIFFO DI AGRIGENTO</t>
  </si>
  <si>
    <t>FSCRI_RI_3427</t>
  </si>
  <si>
    <t>G43D21005100006</t>
  </si>
  <si>
    <t>9 - QUARTIERE RUPESTRE DI CHIAFURA_OPERE DI RIQUALIFICAZIONE VALORIZZAZIONE CONSOLIDAMENTO PERCORSI</t>
  </si>
  <si>
    <t>FSCRI_RI_3481</t>
  </si>
  <si>
    <t>G69D22000090001</t>
  </si>
  <si>
    <t>29 - PROGETTO DI RESTAURO DELLA PARTE SUPERIORE DEL TRANSETTO DELLE TORRI MEDIEVALI E DELLA COPERTUR</t>
  </si>
  <si>
    <t>FSCRI_RI_3556</t>
  </si>
  <si>
    <t>Soprintendenza di Messina</t>
  </si>
  <si>
    <t>G69D24000280001</t>
  </si>
  <si>
    <t>187 - PROGETTO DELLE OPERE DI RESTAURO, “CHIESA MADRE" PIRAINO</t>
  </si>
  <si>
    <t>FSCRI_RI_3465</t>
  </si>
  <si>
    <t>Palazzo Abatellis</t>
  </si>
  <si>
    <t>G72C16000170006</t>
  </si>
  <si>
    <t>108 - OPERE DI RIQUALIFICAZIONE PER LA VALORIZZAZIONE DELLE COLLEZIONI E AMPLIAMENTO DELL’OFFERTA CU</t>
  </si>
  <si>
    <t>FSCRI_RI_3476</t>
  </si>
  <si>
    <t>G79D24000120001</t>
  </si>
  <si>
    <t>167 - IL MUSEO DI ARCHEOLOGIA INDUSTRIALE: I BAGNI COBIANCHI</t>
  </si>
  <si>
    <t>FSCRI_RI_3468</t>
  </si>
  <si>
    <t>G79D24000140001</t>
  </si>
  <si>
    <t>164 - RESTAURO DEL TERZO PIANO DI PALAZZO AJUTAMICRISTO</t>
  </si>
  <si>
    <t>FSCRI_RI_3470</t>
  </si>
  <si>
    <t>G79D24000160001</t>
  </si>
  <si>
    <t>165 - ITINERARIO DEL LIBERTY IN SICILIA: VILLINO IDA BASILE - "CASA-MUSEO DI ERNESTO BASILE"</t>
  </si>
  <si>
    <t>FSCRI_RI_3444</t>
  </si>
  <si>
    <t>G79I24000450001</t>
  </si>
  <si>
    <t>177 - MIGLIORAMENTO DELLE CONDIZIONI DI CONSERVAZIONE E FRUIZIONE DELLE COLLEZIONI DI PAL. ABATELLIS</t>
  </si>
  <si>
    <t>FSCRI_RI_3435</t>
  </si>
  <si>
    <t>Soprintendenza di Enna</t>
  </si>
  <si>
    <t>G84J24000190006</t>
  </si>
  <si>
    <t>97 - LAVORI DI RECUPERO, VALORIZZAZIONE E COMPLETAMENTO DELLA ROCCA DI GAGLIANO CASTELFERRATO</t>
  </si>
  <si>
    <t>FSCRI_RI_3543</t>
  </si>
  <si>
    <t>G88C24000670001</t>
  </si>
  <si>
    <t>189 - TERME VIGLIATORE ME - PROGETTO DI RIQUALIFICAZIONE E VALORIZZAZIONE DELL'AREA ARCHEOLOGICA</t>
  </si>
  <si>
    <t>FSCRI_RI_3598</t>
  </si>
  <si>
    <t>G89D24000140006</t>
  </si>
  <si>
    <t>176 - “LAVORI DI MANUTENZIONE STRAORDINARIA  CHIESA MARIA SS. ARACOELI IN SAN MARCO D’ALUNZIO</t>
  </si>
  <si>
    <t>FSCRI_RI_3744</t>
  </si>
  <si>
    <t>G33I23000130001</t>
  </si>
  <si>
    <t>PROGETTO DI RIQUALIFICAZIONE DEL PATRIMONIO MEDIANTE L’ABBATTIMENTO DEL “LIDO CONCHIGLIA” SITO SUL L</t>
  </si>
  <si>
    <t>FSCRI_RI_3676</t>
  </si>
  <si>
    <t>F43I22000190002</t>
  </si>
  <si>
    <t>INTERVENTI DI RIQUALIFICAZIONE E SALVAGUARDIA AMBIENTALE DELLA COSTA DEL COMUNE DI MESSINA NELLA LOCALITA' MAREGROSSO</t>
  </si>
  <si>
    <t>FSCRI_RI_3456</t>
  </si>
  <si>
    <t>G79D24000290001</t>
  </si>
  <si>
    <t>162 - ITINERARIO DEL DECÒ A PALERMO: CASA SAVONA</t>
  </si>
  <si>
    <t>FSCRI_RI_3482</t>
  </si>
  <si>
    <t>Soprintendenza di Ragusa</t>
  </si>
  <si>
    <t>G85F18000700002</t>
  </si>
  <si>
    <t>12 - MODICA (RG) - LAVORI DI RESTAURO E CONSOLIDAMENTO DELL’APPARATO DECORATIVO DEL DUOMO DI SAN GIO</t>
  </si>
  <si>
    <t>FSCRI_RI_3524</t>
  </si>
  <si>
    <t>ASSEMBLEA TERRITORIALE IDRICA DI SIRACUSA / COMUNE DI MELILLI</t>
  </si>
  <si>
    <t>F75E18000180004</t>
  </si>
  <si>
    <t>NUOVO POZZO IDROPOTABILE A SERVIZIO DELL'ACQUEDOTTO CITTADINO DEL COMUNE DI MELILLI</t>
  </si>
  <si>
    <t>FSCRI_RI_3563</t>
  </si>
  <si>
    <t>ASSEMBLEA TERRITORIALE IDRICA SIRACUSA / COMUNE DI MELILLI</t>
  </si>
  <si>
    <t>F75E18000130006</t>
  </si>
  <si>
    <t>REALIZZAZIONE DI UN POZZO IDROPOTABILE A CITTÀ GIARDINO</t>
  </si>
  <si>
    <t>FSCRI_RI_3576</t>
  </si>
  <si>
    <t>ASSEMBLEA TERRITORIALE IDRICA MESSINA / COMUNE DI UCRIA</t>
  </si>
  <si>
    <t>J46B15000000001</t>
  </si>
  <si>
    <t>RIFACIMENTO RETE IDRICA DEL CENTRO ABITATO E DEI SERBATOI “PIANO CAMPO – CAFFUTI E SANT’ARCANGELO”</t>
  </si>
  <si>
    <t>FSCRI_RI_3825</t>
  </si>
  <si>
    <t>I87H21000720002</t>
  </si>
  <si>
    <t>MANUTENZIONE STRAORDINARIA DEL PIANO VIARIO E MESSA IN SICUREZZA DELLA S.P.8, TRATTI IN FRANA F1</t>
  </si>
  <si>
    <t>FSCRI_RI_3521</t>
  </si>
  <si>
    <t>ASSEMBLEA TERRITORIALE IDRICA SIRACUSA / COMUNE FERLA</t>
  </si>
  <si>
    <t>C31D20001440007</t>
  </si>
  <si>
    <t xml:space="preserve"> INTERVENTI DI MANUTENZIONE STRAORDINARIA PER IL RIEFFICIENTAMENTO DEL SISTEMA INTERNO DI ADDUZIONE</t>
  </si>
  <si>
    <t>FSCRI_RI_3569</t>
  </si>
  <si>
    <t>F72E24000010004</t>
  </si>
  <si>
    <t>REALIZZAZIONE DELLA NUOVA RETE IDRICA A CITTÀ GIARDINO, FRAZIONE DI MELILLI</t>
  </si>
  <si>
    <t>FSCRI_RI_3643</t>
  </si>
  <si>
    <t>ASSEMBLEA TERRITORIALE IDRICA DI MESSINA / COMUNE DI SAN SALVATORE DI FITALIA</t>
  </si>
  <si>
    <t>H28B20001320009</t>
  </si>
  <si>
    <t>CONDOTTA ADDUZIONE E RETI IDRICHE INTERNE FRAZIONI VERSANTE OVEST</t>
  </si>
  <si>
    <t>FSCRI_RI_3523</t>
  </si>
  <si>
    <t>ASSEMBLEA TERRITORIALE IDRICA SIRACUSA / COMUNE DI SORTINO</t>
  </si>
  <si>
    <t>D51B17002610005</t>
  </si>
  <si>
    <t>LAVORI PER LA REALIZZAZIONE DELLA NUOVA RETE IDRICA NELLA ZONA SUD-OVEST DEL CENTRO URBANO DI SORTIN</t>
  </si>
  <si>
    <t>FSCRI_RI_3614</t>
  </si>
  <si>
    <t>ASSEMBLEA TERRITORIALE IDRICA DI MESSINA / COMUNE DI LONGI</t>
  </si>
  <si>
    <t>I72B18000250007</t>
  </si>
  <si>
    <t>PROGETTO DI COMPLETAMENTO E RISTRUTTURAZIONE RETE IDRICA COMUNALE DEL CENTRO URBANO</t>
  </si>
  <si>
    <t>FSCRI_RI_3930</t>
  </si>
  <si>
    <t>ATI MESSINA / COMUNE DI MISTRETTA</t>
  </si>
  <si>
    <t>G88B22000380006</t>
  </si>
  <si>
    <t>RISTRUTTURAZIONE ADDUTTRICE DALLA CAMERA DI RIUNIONE IN LOC.“MIRIO” AL SERBATOIO ALTO DEL COMUNE</t>
  </si>
  <si>
    <t>FSCRI_RI_3650</t>
  </si>
  <si>
    <t>ASSEMBLEA TERRITORIALE IDRICA DI MESSINA / COMUNE DI TERME VIGLIATORE</t>
  </si>
  <si>
    <t>E81J24000010005</t>
  </si>
  <si>
    <t>RIPRISTINO RETE IDRICA DI DISTRIBUZIONE, COMPLETAMENTO/SOSTITUZIONE RETE IDRICA VETUSTA</t>
  </si>
  <si>
    <t>FSCRI_RI_3624</t>
  </si>
  <si>
    <t>ASSEMBLEA TERRITORIALE IDRICA DI CATANIA - ATTUATORE: SIE S.P.A.</t>
  </si>
  <si>
    <t>I98B24000020001</t>
  </si>
  <si>
    <t>ACQUEDOTTO MAGULI (EX EAS), CENTRALE DI SOLLEVAMENTO E POZZI. RIEFFICIENTAMENTO E MESSA IN SICUREZZA</t>
  </si>
  <si>
    <t>FSCRI_RI_3634</t>
  </si>
  <si>
    <t>I92E24000020001</t>
  </si>
  <si>
    <t>ACQUEDOTTO “MAGULI” (EX EAS) – MESSA IN ESERCIZIO POZZI E REALIZZAZIONE CONDOTTA DI COLLEGAMENTO</t>
  </si>
  <si>
    <t>FSCRI_RI_3619</t>
  </si>
  <si>
    <t>ASSEMBLEA TERRITORIALE IDRICA DI CATANIA / COMUNE DI BRONTE - ACOSET S.P.A.</t>
  </si>
  <si>
    <t>H97H21008020006</t>
  </si>
  <si>
    <t>INTERVENTO DI RISANAMENTO CONDOTTA "MANIACE" TRAMITE TECNICA DI RELINING</t>
  </si>
  <si>
    <t>FSCRI_RI_3638</t>
  </si>
  <si>
    <t>ASSEMBLEA TERRITORIALE IDRICA DI PALERMO / AMAP S.P.A.</t>
  </si>
  <si>
    <t>D82E23001030006</t>
  </si>
  <si>
    <t>RIQUALIFICAZIONE E POTENZIAMENTO DEL SISTEMA DI APPROVVIGIONAMENTO IDRICO DEL COMUNE DI PARTINICO</t>
  </si>
  <si>
    <t>FSCRI_RI_3334</t>
  </si>
  <si>
    <t>CONSORZIO DI BONIFICA 1 TRAPANI</t>
  </si>
  <si>
    <t>B96G21060460001</t>
  </si>
  <si>
    <t>RIEFFICIENTAMENTO DELL'ADDUZIONE E DISTRIBUZIONE DEL COMPRENSORIO IRRIGUO TRINITÀ SUL FIUME DELIA.</t>
  </si>
  <si>
    <t>FSCRI_RI_3342</t>
  </si>
  <si>
    <t>CONSORZIO DI BONIFICA 11 MESSINA</t>
  </si>
  <si>
    <t>J51B12000450005</t>
  </si>
  <si>
    <t>PROGETTO PER LA RAZIONALIZZAZ. CANALIZZAZ. IRRIGUA FASCIA ETNEA “VALLE ALCANTARA”- 2° STRALCIO</t>
  </si>
  <si>
    <t>FSCRI_RI_3340</t>
  </si>
  <si>
    <t>J81B04000380005</t>
  </si>
  <si>
    <t>LAVORI PER LA RAZIONALIZZAZIONE DEL SISTEMA IRRIGUO DELLE ACQUE SUPERFICIALI DEL FIUME SAN PAOLO.</t>
  </si>
  <si>
    <t>FSCRI_RI_3651</t>
  </si>
  <si>
    <t>ASSEMBLEA TERRITORIALE IDRICA DI MESSINA / COMUNE DI CAPRI LEONE</t>
  </si>
  <si>
    <t>D28B24000110006</t>
  </si>
  <si>
    <t>RAZIONALIZZAZIONE ED EFFICIENTAMENTO RETE IDRICA INTERNA ED ESTERNA FRAZ. ROCCA DI CAPRI LEONE</t>
  </si>
  <si>
    <t>FSCRI_RI_3333</t>
  </si>
  <si>
    <t>B95B17000550007</t>
  </si>
  <si>
    <t>MANUT. STRAORDINARIA DELLA RETE IRRIGUA NELLA CONCA DEL F. DELIA AL. DALLA DIGA TRINITA–2 STRALCIO</t>
  </si>
  <si>
    <t>FSCRI_RI_3344</t>
  </si>
  <si>
    <t>CONSORZIO DI BONIFICA 2 PALERMO</t>
  </si>
  <si>
    <t>I31B21004330002</t>
  </si>
  <si>
    <t>PROG.ESECUTIVO-I LOTTO. UTILIZ DELLE ACQUE INVASATE NEL SERBATOIO GARCIA SUL FIUME BELICE SINISTRO</t>
  </si>
  <si>
    <t>FSCRI_RI_3339</t>
  </si>
  <si>
    <t>J94E20005230002</t>
  </si>
  <si>
    <t>MIGLIORAMENTO E RAZIONALIZZAZIONE ADDUZIONE-DISTRIBUZIONE RETI IRRIGUE COMIZIALI IMPIANTO PIANA MOJO</t>
  </si>
  <si>
    <t>FSCRI_RI_3347</t>
  </si>
  <si>
    <t>I38B22000590001</t>
  </si>
  <si>
    <t>I LOTTO FUNZIONALE - RIEFFICIENTAMENTO ADDUTTORE RENELLI - BORGHI E VASCA BORGHI</t>
  </si>
  <si>
    <t>FSCRI_RI_3335</t>
  </si>
  <si>
    <t>B14J17000060007</t>
  </si>
  <si>
    <t>AMMODERNAMENTO SISTEMI TELECOMANDO E TELECONTROLLO PER IL RISPARMIO IDRICO, PACECO I E II STRALCIO</t>
  </si>
  <si>
    <t>FSCRI_RI_3819</t>
  </si>
  <si>
    <t>F75F22000430002</t>
  </si>
  <si>
    <t>INTERVENTI URGENTI PER LA MESSA IN SICUREZZA DELLA SP 49 ISPICA-PACHINO</t>
  </si>
  <si>
    <t>FSCRI_RI_3328</t>
  </si>
  <si>
    <t>G87J22000000001</t>
  </si>
  <si>
    <t>AMMODER E ADEGUAM SISTEMI TELECOMANDO E TELECONTROLLO A SERVIZIO DEL SUB-COMPR. IRRIGUO “FIO"SCIACCA</t>
  </si>
  <si>
    <t>FSCRI_RI_3324</t>
  </si>
  <si>
    <t>G11E17000130001</t>
  </si>
  <si>
    <t>PROGETTO ESECUTIVO COMPRENSORIO GARCIA-ARANCIO ADDUTTORI DESTRA E SINISTRA CARBOJ CONDOTTE "1"E"4A"</t>
  </si>
  <si>
    <t>FSCRI_RI_3325</t>
  </si>
  <si>
    <t>G41E17000160001</t>
  </si>
  <si>
    <t>PROG. ESECUT MIGLIORAM.TO SISTEMI ADDUZ. E DISTRIB. COMPREN CASTELLORAIA FANACO PLATANI  SANGIOVANNI</t>
  </si>
  <si>
    <t>FSCRI_RI_3330</t>
  </si>
  <si>
    <t>G35H22000160001</t>
  </si>
  <si>
    <t>PROGETTO ESECUTIVO - INTERVENTI DI AMMODERNAMENTO DEGLI IMPIANTI DI SOLLEVAMENTO</t>
  </si>
  <si>
    <t>FSCRI_RI_3331</t>
  </si>
  <si>
    <t>CONSORZIO DI BONIFICA 9 CATANIA</t>
  </si>
  <si>
    <t>G11D22000310007</t>
  </si>
  <si>
    <t>SCHEMA IRRIGUO GERBINI 2 II LOTTO STRALCIO A</t>
  </si>
  <si>
    <t>FSCRI_RI_3326</t>
  </si>
  <si>
    <t>G11D22000000001</t>
  </si>
  <si>
    <t>AMMODERNAMENTO DELL'ADDUTTORE CASTELLO E DELLE VASCHE DI CARICO E COMPENSO. PROGETTO ESECUTIVO</t>
  </si>
  <si>
    <t>FSCRI_RI_3346</t>
  </si>
  <si>
    <t>I64E21004170001</t>
  </si>
  <si>
    <t>PROG.ESECUTIVO-II LOTTO. UTILIZ DELLE ACQUE INVASATE NEL SERBATOIO GARCIA SUL FIUME BELICE SINISTRO</t>
  </si>
  <si>
    <t>FSCRI_RI_3341</t>
  </si>
  <si>
    <t>G61D22000070003</t>
  </si>
  <si>
    <t>RIPRISTINO RAMI N- SE  SCHEMA  SX DITTAINO   CON  SISTEMI DI TLC - MISURA E SOST. CONDOTTE ESISTENTE</t>
  </si>
  <si>
    <t>FSCRI_RI_3461</t>
  </si>
  <si>
    <t>Soprintendenza di palermo</t>
  </si>
  <si>
    <t>G39D24000190001</t>
  </si>
  <si>
    <t>193 - RESTAURO DEGLI APPARATI DECORATIVI DELLE NAVATE DEL DUOMO DI MONREALE</t>
  </si>
  <si>
    <t>FSCRI_RI_3453</t>
  </si>
  <si>
    <t>G79D24000170001</t>
  </si>
  <si>
    <t>46 - CASINA CINESE PALERMO-RIQUALIFICAZIONE LOCALI PER I SERVIZI E GIARDINO</t>
  </si>
  <si>
    <t>FSCRI_RI_3446</t>
  </si>
  <si>
    <t>G79D24000180001</t>
  </si>
  <si>
    <t>45 -RESTAURO, FRUIZIONE E VALORIZZAZIONE DELLA REAL CASINA CINESE IN PALERMO</t>
  </si>
  <si>
    <t>FSCRI_RI_3349</t>
  </si>
  <si>
    <t>I98B22000040001</t>
  </si>
  <si>
    <t>INTERVENTI DI AMMODERNAMENTO DELLA RETE IRRIGUA DEL 2° LOTTO A GRAVITA' JATO - 1° STRALCIO ESECUTIVO</t>
  </si>
  <si>
    <t>FSCRI_RI_3833</t>
  </si>
  <si>
    <t>I17H23002270003</t>
  </si>
  <si>
    <t>LAVORI DI MANUTENZIONE STRAORDINARIA DELLA SEGNALETICA STRADALE ORIZZONTALE E VERTICALE</t>
  </si>
  <si>
    <t>COMUNI</t>
  </si>
  <si>
    <t>D67H24007320001</t>
  </si>
  <si>
    <t>Realizzazione di lavori pubblici (opere ed impiantistica) - Manutenzione straordinaria</t>
  </si>
  <si>
    <t>C93G24000070001</t>
  </si>
  <si>
    <t>PROGETTO PER LA RIQUALIFICAZIONE DELLA RETE VIARIA E DELL'IMPIANTO DI ILLUMINAZIONE PUBBLICA PER IL MIGLIORAMENTO DELL'EFFICIENTAMENTO ENERGETICO ALL'INTERNO DELL'AGGLOMERATO DI SAN CATALDO-SCALO
– COD. INT. CL006 -</t>
  </si>
  <si>
    <t>C21E24000140001</t>
  </si>
  <si>
    <t>PROGETTO PER L'INTERVENTO DI RIQUALIFICAZIONE E MESSA IN SICUREZZA - STRADE AGGLOMERATO INDUSTRIALE DI CARINI - INTERVENTO DI COMPLETAMENTO - COD. INT. PA015</t>
  </si>
  <si>
    <t>C81E24000140001</t>
  </si>
  <si>
    <t>PROGETTO PER I LAVORI DI RIQUALIFICAZIONE E MESSA IN SICUREZZA DELLE DIRAMAZIONI A, B,C, D, E DELL'ASSE VIARIO PRINCIPALE DELL'A.I. DI MILAZZO-GIAMMORO E DELLA VIA DEI LATERIZI NEI COMUNI DI MONFORTE SAN GIORGIO, TORREGROTTA E VALDINA – COD. INT. ME011 -</t>
  </si>
  <si>
    <t>C31E24000140001</t>
  </si>
  <si>
    <t>PROGETTO DI RIQUALIFICAZIONE E MANUTENZIONE VIABILITÀ DELLA ZONA INDUSTRIALE DI GELA - COD. INT. GE010</t>
  </si>
  <si>
    <t>C81E24000130001</t>
  </si>
  <si>
    <t>OPERE URGENTI DI COMPLETAMENTO IMPIANTO DI PUBBLICA ILLUMINAZIONE E RIQUALIFICAZIONE VIABILITA' DELL'AGGLOMERATO INDUSTRIALE DI ARAGAONA FAVARA (COD. AG010)</t>
  </si>
  <si>
    <t>FSCRI_RI_3818</t>
  </si>
  <si>
    <t>F87H18003930002</t>
  </si>
  <si>
    <t>TRASFORMAZIONE A ROTATORIA DEGLI INCROCI SULLA S.P. N.105 CON LA S.P. N.85 E CON LA S.P. N.15</t>
  </si>
  <si>
    <t>FSCRI_RI_3806</t>
  </si>
  <si>
    <t>F47H24000920001</t>
  </si>
  <si>
    <t>INTERVENTI URGENTI PER LA MESSA IN SICUREZZA DELLA STRADA REGIONALE N. 100 PANTANO - GERARDO</t>
  </si>
  <si>
    <t>FSCRI_RI_3820</t>
  </si>
  <si>
    <t>F47H24000910001</t>
  </si>
  <si>
    <t>LAVORI DI MANUTENZIONE STRAORDINARIA SS RR N. 61, 63, 73</t>
  </si>
  <si>
    <t>C91E24000120001</t>
  </si>
  <si>
    <t>PROGETTO DEI LAVORI DI MANUTENZIONE STRAORDINARIA DEL PROLUNGAMENTO ESTERNO DELL'ASSE VIARIO PRINCIPALE E DI ACCESSO ALL'AGGLOMERATO INDUSTRIALE DI MODICA POZZALLO – COD. INT. RG014</t>
  </si>
  <si>
    <t>C81E24000150001</t>
  </si>
  <si>
    <t>PROGETTO PER L'INTERVENTO DI RIQUALIFICAZIONE E MESSA IN SICUREZZA 
- STRADE AGGLOMERATO INDUSTRIALE DI LERCARA FRIDDI - COD. INT. PA014</t>
  </si>
  <si>
    <t>FSCRI_RI_3622</t>
  </si>
  <si>
    <t xml:space="preserve"> COMUNE DI GELA</t>
  </si>
  <si>
    <t>D32C01000000006</t>
  </si>
  <si>
    <t>POLO PER I SERVIZI INTEGRATIVI PER L’INFANZIA PLESSO PIRANDELLO</t>
  </si>
  <si>
    <t>FSCRI_RI_3613</t>
  </si>
  <si>
    <t xml:space="preserve"> COMUNE DI PALERMO</t>
  </si>
  <si>
    <t>D74H14001150004</t>
  </si>
  <si>
    <t>LAVORI DI RIQUALIFICAZIONE ENERGETICA, EDILIZIA ED IMPIANTISTICA DELL’ASILO NIDO COMUNALE FARO</t>
  </si>
  <si>
    <t>FSCRI_RI_3423</t>
  </si>
  <si>
    <t xml:space="preserve"> COMUNE DI ISPICA</t>
  </si>
  <si>
    <t>I79D19000100002</t>
  </si>
  <si>
    <t>REALIZZAZIONE DI UN ASILO NIDO MULTIFUZIONALE PRESSO IL PLESSO SCOLASTICO S.ANTONIO</t>
  </si>
  <si>
    <t>FSCRI_RI_3966</t>
  </si>
  <si>
    <t>D27H08000110003</t>
  </si>
  <si>
    <t>STRADA PROVINCIALE N° 95 “DI MONTEAPERTO”</t>
  </si>
  <si>
    <t>FSCRI_RI_3550</t>
  </si>
  <si>
    <t>G21E24000100006</t>
  </si>
  <si>
    <t>195 - LAVORI PER LA MUSEALIZZAZIONE, MUSEALIZZAZIONE DEL C.D. RELITTO DELLA COLONNE DI CAMARINA</t>
  </si>
  <si>
    <t>FSCRI_RI_3595</t>
  </si>
  <si>
    <t>G69D24000250006</t>
  </si>
  <si>
    <t>172 - MESSA IN SICUREZZA E RESTAURO DELLA CHIESA DI SAN PIETRO IN MOTTA D’AFFERMO</t>
  </si>
  <si>
    <t>FSCRI_RI_3644</t>
  </si>
  <si>
    <t xml:space="preserve"> COMUNE DI CAMMARATA</t>
  </si>
  <si>
    <t>F32B24000940002</t>
  </si>
  <si>
    <t>II STRALCIO COMPLETAMENTO ADEGUAMENTO E RIFUNZIONALIZZAZIONE DELL’ASILO NIDO IN LOCALITÀ GIANGUARNA</t>
  </si>
  <si>
    <t>SIC-9990001</t>
  </si>
  <si>
    <t xml:space="preserve"> COMUNE DI PIAZZA ARMERINA</t>
  </si>
  <si>
    <t>I37D19000040002</t>
  </si>
  <si>
    <t>LAVORI DI MANUTANZIONE STRAORDINARIA, RISANAMENTO CONSERVATIVO ED EFFICIENTAMENTO ENERGETICO DELL'ASILO NIDO MIRIAM SCHILLACI</t>
  </si>
  <si>
    <t>FSCRI_RI_3626</t>
  </si>
  <si>
    <t xml:space="preserve"> COMUNE DI VALLEDOLMO</t>
  </si>
  <si>
    <t>F34D19000010009</t>
  </si>
  <si>
    <t>aggiornamento accorpamento - opere di adeguamento dell'edificio pubblico sito in c/da chiusa madonna da adibire a micro nido e servizi integrativi per il territorio -efficientamento energetico e sistemazione degli spazi esterni pertinenziali dell'edificio pubblico sito in c/da chiusa madonna da adibire a micro-nido e servizi integrativi per il</t>
  </si>
  <si>
    <t>FSCRI_RI_3422</t>
  </si>
  <si>
    <t xml:space="preserve"> COMUNE DI SCALETTA ZANCLEA</t>
  </si>
  <si>
    <t>B51F19000000002</t>
  </si>
  <si>
    <t>LAVORI DI RISTRUTTURAZZIONE NELLA STRUTTURA ADIBITA AD ASILO NIDO "SAN DOMENICO SAVIO"</t>
  </si>
  <si>
    <t>FSCRI_RI_3618</t>
  </si>
  <si>
    <t xml:space="preserve"> COMUNE DI BURGIO </t>
  </si>
  <si>
    <t>B85E24001060002</t>
  </si>
  <si>
    <t>PROGETTO PER LA RICONVERSIONE FUNZIONALE DELL'IMMOBILE EX CASELLO FERROVIARIO IN ASILO NIDO</t>
  </si>
  <si>
    <t>FSCRI_RI_4051</t>
  </si>
  <si>
    <t>COMUNE DI ROCCAMENA</t>
  </si>
  <si>
    <t>05.04 BONIFICHE</t>
  </si>
  <si>
    <t>J66J19000050006</t>
  </si>
  <si>
    <t>RIQUALIFICAZIONE AMBIENTALE PIAZZA SANT'ANTONIO</t>
  </si>
  <si>
    <t>FSCRI_RI_4049</t>
  </si>
  <si>
    <t>COMUNE DI SANTA NINFA</t>
  </si>
  <si>
    <t>J79D15001600001</t>
  </si>
  <si>
    <t>RIQUALIFICAZIONE DELL'AREA DELL'EX BARACCOPILI DI RAMPINZERI</t>
  </si>
  <si>
    <t>FSCRI_RI_3943</t>
  </si>
  <si>
    <t>05.02 RISORSE IDRICHE</t>
  </si>
  <si>
    <t>D95C05000260001</t>
  </si>
  <si>
    <t>LAVORI DI DISINQUINAMENTO DELLA FASCIA COSTIERA DALL’ACQUASANTA AL FIUME ORETO-ADDUZIONE DELLE ACQUE</t>
  </si>
  <si>
    <t>FSCRI_RI_4056</t>
  </si>
  <si>
    <t>D67B21000140006</t>
  </si>
  <si>
    <t>204 - LAVORI DI MANUTENZIONE DEI LOCALI DESTINATI A SEDE DELL'ARCHIVIO STORICO COMUNALE PRESSO LA SE</t>
  </si>
  <si>
    <t>FSCRI_RI_3273</t>
  </si>
  <si>
    <t>REGIONE SICILIANA  - DIPARTIMENTO REGIONALE TECNICO – UFFICIO DEL GENIO CIVILE DI SIRACUSA</t>
  </si>
  <si>
    <t>07.03 TRASPORTO MARITTIMO E LOGISTICA</t>
  </si>
  <si>
    <t>G35D21000010008</t>
  </si>
  <si>
    <t>INTERVENTI DI RIPRISTINO DELLA STRUTTURA DELLA DIGA FORANEA PORTO RIFUGIO DELLA BAIA DI S. PANAGIA</t>
  </si>
  <si>
    <t>FSCRI_RI_4048</t>
  </si>
  <si>
    <t>D59D15001340006</t>
  </si>
  <si>
    <t>RIQUALIFICAZIONE AMBIENTALE DA FIBROCEMENTO AMIANTO</t>
  </si>
  <si>
    <t>FSCRI_RI_3609</t>
  </si>
  <si>
    <t xml:space="preserve"> COMUNE DI SINAGRA</t>
  </si>
  <si>
    <t>C66B19000010002</t>
  </si>
  <si>
    <t>LAVORI DI RIFUNZIONALIZZAZIONE, RIQUALIFICAZIONE  E ADEGUAMENTO IMPIANTISTICO DI UN MICRO NIDO</t>
  </si>
  <si>
    <t>FSCRI_RI_4050</t>
  </si>
  <si>
    <t>J86J15000620001</t>
  </si>
  <si>
    <t>SMALTIMENTO CUMULI INCONTROLLATI E BONIFICA SITI CON PRESENZA AMIANTO</t>
  </si>
  <si>
    <t>FSCRI_RI_3132</t>
  </si>
  <si>
    <t xml:space="preserve"> COMUNE DI RAGALNA</t>
  </si>
  <si>
    <t>E49D20000370002</t>
  </si>
  <si>
    <t>LAVORI DI COMPLETAMENTO, SISTEMAZIONE ESTERNA ED ACQUISTIO ARREDI DELL'ASILO NIDO IN CONTRADA PIANO</t>
  </si>
  <si>
    <t>FSCRI_RI_3636</t>
  </si>
  <si>
    <t xml:space="preserve"> COMUNE DI VALDERICE</t>
  </si>
  <si>
    <t>C14E21000240001</t>
  </si>
  <si>
    <t>PROGETTO ESECUTIVO PER I LAVORI DI RISTRUTTURAZIONE, AMPLIAMENTO ED IMPLEMENTAZIONE</t>
  </si>
  <si>
    <t>FSCRI_RI_3642</t>
  </si>
  <si>
    <t xml:space="preserve"> COMUNE DI CASTELLANA SICULA</t>
  </si>
  <si>
    <t>F59J22000900006</t>
  </si>
  <si>
    <t>RIQUALIFICAZIONE ENERGETICA E MANUTENZIONE STRAORDINARIA NELL'EX EDIFICIO SCOLASTICO</t>
  </si>
  <si>
    <t>FSCRI_RI_4007</t>
  </si>
  <si>
    <t>COMUNE DI MONTEVAGO (AG)</t>
  </si>
  <si>
    <t>C14J24001070002</t>
  </si>
  <si>
    <t>RIQUALIFICAZIONE CHIESA E EX  POLIAMBULATORIO - BARACCOPOLI BERGAMO - COMUNE DI MONTEVAGO</t>
  </si>
  <si>
    <t>FSCRI_RI_4047</t>
  </si>
  <si>
    <t>C15I15000010002</t>
  </si>
  <si>
    <t>RIQUALIFICAZIONE VILLAGGI BERGAMO, TEMPO E TRIESTE</t>
  </si>
  <si>
    <t>FSCRI_RI_3169</t>
  </si>
  <si>
    <t>B18H24000680001</t>
  </si>
  <si>
    <t>FIUME BELICE_OPERE  DI  RIPRISTINO DELLA  SEZIONE IDRAULICA   E   RICOSTRUZIONE   DELLE SPONDE</t>
  </si>
  <si>
    <t>1_semestre_2032</t>
  </si>
  <si>
    <t>FSCRI_RI_3358</t>
  </si>
  <si>
    <t>B18H24000690001</t>
  </si>
  <si>
    <t>CAPO D'ORLANDO_INTERVENTO URGENTE CONSOLIDAMENTO MURI SOSTEGNO LUNGOMARE SAN GREGORIO</t>
  </si>
  <si>
    <t>1_semestre_2031</t>
  </si>
  <si>
    <t>FSCRI_RI_3410</t>
  </si>
  <si>
    <t>B38H24001070001</t>
  </si>
  <si>
    <t>ACI CATENA_LAVORI DI SISTEMAZIONE IDRAULICA DEL TRATTO DI STRADA TRA VIA FINOCCHIARI E RUSSO BASILE</t>
  </si>
  <si>
    <t>FSCRI_RI_3877</t>
  </si>
  <si>
    <t>B38H24001080001</t>
  </si>
  <si>
    <t>GELA E NISCEMI_RIFUNZIONALIZZAZIONE IDRAULICA DEL FIUME MAROGLIO</t>
  </si>
  <si>
    <t>1_semestre_2030</t>
  </si>
  <si>
    <t>FSCRI_RI_3356</t>
  </si>
  <si>
    <t>B48H24000640001</t>
  </si>
  <si>
    <t>MISILINISCEMI_REALIZZAZIONE DI UNA CASSA DI ESPANSIONE LUNGO L'ALVEO DEL TORRENTE VERDERAME</t>
  </si>
  <si>
    <t>FSCRI_RI_3363</t>
  </si>
  <si>
    <t>B48H24000650001</t>
  </si>
  <si>
    <t>SCORDIA_LAVORI DI RICOSTRUZIONE DEL PONTE SUL LODDIERO E RIPRISTINO DELLA VIABILITÀ SULLA EX S.P. 99</t>
  </si>
  <si>
    <t>FSCRI_RI_3417</t>
  </si>
  <si>
    <t>B48H24000660001</t>
  </si>
  <si>
    <t>CASTEL DI IUDICA_MESSA IN SICUREZZA DELLA STRADA COMUNALE VIA PASUBIO, INGRESSO CIMITERO.</t>
  </si>
  <si>
    <t>FSCRI_RI_3355</t>
  </si>
  <si>
    <t>B58H24001010001</t>
  </si>
  <si>
    <t>COMISO_INTERVENTO PER MITIGARE IL RISCHIO IDROGEOLOGICO NELL'AREA INTERESSATA DAL TORRENTE CUCCHI</t>
  </si>
  <si>
    <t>FSCRI_RI_3395</t>
  </si>
  <si>
    <t>B68H24001220001</t>
  </si>
  <si>
    <t>ROCCAMENA_LAVORI DI RIFUNZIONALIZZAZIONE IDRAULICA DI UN TRATTO DEL FIUME BELICE.</t>
  </si>
  <si>
    <t>FSCRI_RI_3919</t>
  </si>
  <si>
    <t>B78H23000150006</t>
  </si>
  <si>
    <t>TROINA_CONSOLIDAMENTO E MESSA IN SICUREZZA DEL VERSANTE SUD DEL QUARTIERE MULINO A VENTO</t>
  </si>
  <si>
    <t>FSCRI_RI_3352</t>
  </si>
  <si>
    <t>B78H24001140001</t>
  </si>
  <si>
    <t>ENNA_LAVORI DI RIEFFICENTAMENTO DI UN TRATTO DEL FIUME DITTAINO A VALLE DELLA SP 75</t>
  </si>
  <si>
    <t>FSCRI_RI_3393</t>
  </si>
  <si>
    <t>B78H24001150001</t>
  </si>
  <si>
    <t>FICARAZZI_RIEFFICENTAMENTO DEL FIUME ELEUTERIO A VALLE E A MONTE DELLA DIGA SCANZANO ROSSELLA</t>
  </si>
  <si>
    <t>FSCRI_RI_3492</t>
  </si>
  <si>
    <t>B78H24001160001</t>
  </si>
  <si>
    <t>PALERMO_MONDELLO E SFERRACAVALLO CANALI DI GRONDA E VASCHE DI LAMINAZIONE</t>
  </si>
  <si>
    <t>FSCRI_RI_3505</t>
  </si>
  <si>
    <t>B88H24000760001</t>
  </si>
  <si>
    <t>CEFALU'_CONSOLIDAMENTO DEL VERSANTE INTERESSATO DAI VIOLENTI E CALAMITOSI EVENTI INCENDIARI</t>
  </si>
  <si>
    <t>FSCRI_RI_3171</t>
  </si>
  <si>
    <t>B98H24000750001</t>
  </si>
  <si>
    <t>FIUME PLATANI_OPERE DI RIPRISTINO DELLA SEZIONE IDRAULICA E DI RICOSTRUZIONE DELLE SPONDE</t>
  </si>
  <si>
    <t>FSCRI_RI_3394</t>
  </si>
  <si>
    <t>B98H98000000001</t>
  </si>
  <si>
    <t>LEONFORTE_LAVORI DI RIEFFICENTAMENTO DI UN TRATTO DEL TORRENTE CRISA.</t>
  </si>
  <si>
    <t>FSCRI_RI_3865</t>
  </si>
  <si>
    <t>D14D22000170001</t>
  </si>
  <si>
    <t>CALTABELLOTTA_CONSOLIDAMENTO E SISTEMAZIONE ABITATO A MONTE E A VALLE DELLA VIA COLONNELLO VITA</t>
  </si>
  <si>
    <t>FSCRI_RI_3739</t>
  </si>
  <si>
    <t>D21E15000660002</t>
  </si>
  <si>
    <t>FALCONE_ MIGLIORAMENTO DEFLUSSO ACQUE METEORICHE TORRENTE FELICIOTTO</t>
  </si>
  <si>
    <t>FSCRI_RI_4027</t>
  </si>
  <si>
    <t>D27H15000890002</t>
  </si>
  <si>
    <t>GIULIANA _LAVORI RIPRESA DI TRATTI DANNEGGIATI, SISTEMAZIONE  E COSTRUZIONE DI OPERE DI PRESIDIO</t>
  </si>
  <si>
    <t>FSCRI_RI_3916</t>
  </si>
  <si>
    <t>D77H21000950001</t>
  </si>
  <si>
    <t>SPADAFORA_PROGETTO DI MESSA IN SICUREZZA IDRAULICA DEL TRATTO URBANO DEL TORRENTE AQUAVENA</t>
  </si>
  <si>
    <t>FSCRI_RI_3880</t>
  </si>
  <si>
    <t>F43B17000030001</t>
  </si>
  <si>
    <t>CONSOLIDAMENTO DELLA PERIFERIA SUD-EST ABITATO DI LIBRIZZI CENTRO LUNGO LA SP 126</t>
  </si>
  <si>
    <t>FSCRI_RI_3876</t>
  </si>
  <si>
    <t>G34D23003170001</t>
  </si>
  <si>
    <t>ACATE_RIFUNZIONALIZZAZIONE IDRAULICA DEL TORRENTE FICUZZA SINO ALLA CONFLUENZA CON IL FIUME DIRILLO</t>
  </si>
  <si>
    <t>FSCRI_RI_3164</t>
  </si>
  <si>
    <t>G83H19001300005</t>
  </si>
  <si>
    <t>AGIRA_LAVORI PER LA MESSA IN SICUREZZA E CONTRASTO DEL RISCHIO IDROGEOLOGICO</t>
  </si>
  <si>
    <t>FSCRI_RI_3354</t>
  </si>
  <si>
    <t>H34J22000410006</t>
  </si>
  <si>
    <t>ACI CATENA_LAVORI DI SISTEMAZIONE IDRAULICA DEL TORRENTE LAVINAIO-PLATANI</t>
  </si>
  <si>
    <t>FSCRI_RI_3365</t>
  </si>
  <si>
    <t>I37H22001170002</t>
  </si>
  <si>
    <t>MONREALE_RIQUALIFICAZIONE DELL'AREA DI PIAZZALE CANDIDO</t>
  </si>
  <si>
    <t>FSCRI_RI_3491</t>
  </si>
  <si>
    <t>J19D16005060001</t>
  </si>
  <si>
    <t>S. MAURO CASTELVERDE_CONSOLIDAMENTO DELLA FRAZ. BORRELLO LIMITATAMENTE AL CENTRO STORICO</t>
  </si>
  <si>
    <t>FSCRI_RI_3507</t>
  </si>
  <si>
    <t>J37H20003190001</t>
  </si>
  <si>
    <t>GODRANO_MESSA IN SICUREZZA DI UN TRATTO DI STRADA COMUNALE GODRANO C.DA CANNITELLO</t>
  </si>
  <si>
    <t>FSCRI_RI_3883</t>
  </si>
  <si>
    <t>J62J16000000001</t>
  </si>
  <si>
    <t>LIPARI_INTERVENTI DI REQUILIBRIO LITORANEO ED ADEGUAMENTO DELLE OPERE DI PROTEZIONE DELLA SPIAGGIA</t>
  </si>
  <si>
    <t>FSCRI_RI_3366</t>
  </si>
  <si>
    <t>J69D16002060001</t>
  </si>
  <si>
    <t>LIPARI_MISE E RIFUNZIONALIZZAZIONE DELLA STRADA DI COLLEGAMENTO CENTRO ABITATO - FILICUDI</t>
  </si>
  <si>
    <t>FSCRI_RI_3918</t>
  </si>
  <si>
    <t>J79D16001950001</t>
  </si>
  <si>
    <t>TERRASINI-SISTEMAZIONE E MESSA IN SICUREZZA DEL SOTTOPASSO DI TERRASINI</t>
  </si>
  <si>
    <t>FSCRI_RI_3158</t>
  </si>
  <si>
    <t>J83H19000620001</t>
  </si>
  <si>
    <t>MODICA_MITIGAZIONE DEL RISCHIO IDROGEOLOGICO PER ESONDAZIONE VIA GIANFORMA FRIGINTINI</t>
  </si>
  <si>
    <t>FSCRI_RI_3156</t>
  </si>
  <si>
    <t>J89C21000260001</t>
  </si>
  <si>
    <t>MODICA_MITIGAZIONE DEL RISCHIO IDROGEOLOGICO PER ESONDAZIONE VIALE MEDAGLIE D'ORO</t>
  </si>
  <si>
    <t>FSCRI_RI_3911</t>
  </si>
  <si>
    <t>J89D16003150001</t>
  </si>
  <si>
    <t>SCIACCA_INTERVENTO DI STABILITÀ DEL VIADOTTO CANSALAMONE</t>
  </si>
  <si>
    <t>FSCRI_RI_3893</t>
  </si>
  <si>
    <t>J89D16003330001</t>
  </si>
  <si>
    <t>INTERVENTO DI SISTEMAZIONE IDROGEOLOGICA AREE IN FRANA SU INFRASTRUTTURA IN C.DA CORDOVERSE</t>
  </si>
  <si>
    <t>FSCRI_RI_3370</t>
  </si>
  <si>
    <t>12.CAPACITÀ AMMINISTRATIVA</t>
  </si>
  <si>
    <t>12.02 ASSISTENZA TECNICA</t>
  </si>
  <si>
    <t>B72B24001380001</t>
  </si>
  <si>
    <t>RAFFORZAMENTO DELLA CAPACITÀ ISTITUZIONALE (UCOM)</t>
  </si>
  <si>
    <t>FSCRI_RI_3155</t>
  </si>
  <si>
    <t>J89D16003170001</t>
  </si>
  <si>
    <t>TORRETTA_SISTEMAZIONE IDRAULICA TORRENTE TORRETTA</t>
  </si>
  <si>
    <t>FSCRI_RI_3496</t>
  </si>
  <si>
    <t>J84J16000070001</t>
  </si>
  <si>
    <t>NOTO_LAVORI DI RICOSTRUZIONE,PROTEZIONE E RIQUALIFICAZIONE PAESAGGISTICA ED AMBIENTALE DEL LITORALE.</t>
  </si>
  <si>
    <t>FSCRI_RI_3623</t>
  </si>
  <si>
    <t>J49D16002180001</t>
  </si>
  <si>
    <t>LCC CALTANISSETTA_LAVORI DI MESSA IN SICUREZZA DELLA STRADA SVINCOLO RESUTTANO - BIVIO CAMMARATA</t>
  </si>
  <si>
    <t>FSCRI_RI_3856</t>
  </si>
  <si>
    <t>J49D16001950001</t>
  </si>
  <si>
    <t>ACIREALE_SISTEMAZIONE IDRAULICA DELL'AREA DEL TERRITORIO COMUNALE TRA S.GIOVANNI E ACI PLATANI</t>
  </si>
  <si>
    <t>FSCRI_RI_3895</t>
  </si>
  <si>
    <t>J79D16001990001</t>
  </si>
  <si>
    <t>SOVRACOMUNALE_MESSA IN SICUREZZA DELLA SP 41, TRATTO DALLA SP 38 ALLA SP16</t>
  </si>
  <si>
    <t>FSCRI_RI_3910</t>
  </si>
  <si>
    <t>J63H19001060001</t>
  </si>
  <si>
    <t>SANTA LUCIA DEL MELA_SISTEMAZIONE IDRAULICA</t>
  </si>
  <si>
    <t>FSCRI_RI_3913</t>
  </si>
  <si>
    <t>B48H22000380001</t>
  </si>
  <si>
    <t>SCORDIA-LAVORI URGENTI DI PULIZIA IDRAULICA E RIPARAZIONE ARGINI CROLLATI</t>
  </si>
  <si>
    <t>FSCRI_RI_3503</t>
  </si>
  <si>
    <t>B48H22000370001</t>
  </si>
  <si>
    <t>SCORDIA_LAVORI URGENTI DI PULIZIA IDRAULICA E RIPARAZIONE ARGINI CROLLATI TORRENTE ARCHI</t>
  </si>
  <si>
    <t>FSCRI_RI_3914</t>
  </si>
  <si>
    <t>B48H22000390001</t>
  </si>
  <si>
    <t>FSCRI_RI_3915</t>
  </si>
  <si>
    <t>B48H22000410001</t>
  </si>
  <si>
    <t>FSCRI_RI_3357</t>
  </si>
  <si>
    <t>G93H20000390002</t>
  </si>
  <si>
    <t>MARINEO_COMPLETAMENTO DEL CONSOLIDAMENTO DEL CENTRO ABITATO TRA VIA ARNONE E PIAZZA DELLA REPUBBLICA</t>
  </si>
  <si>
    <t>FSCRI_RI_3682</t>
  </si>
  <si>
    <t>B28H24000790001</t>
  </si>
  <si>
    <t>MISTERBIANCO_LAVORI PER LA STABILIZZAZIONE DELLA RAMPA DI USCITA DALLA SS 121  PATERNÒ CATANIA</t>
  </si>
  <si>
    <t>FSCRI_RI_3150</t>
  </si>
  <si>
    <t>B48H24000620001</t>
  </si>
  <si>
    <t>SANT'AGATA DI MILITELLO_LAVORI URGENTI PER LA RICOSTRUZIONE DI UN MURO DI SOSTEGNO</t>
  </si>
  <si>
    <t>FSCRI_RI_3152</t>
  </si>
  <si>
    <t>C67B17000420002</t>
  </si>
  <si>
    <t>SINAGRA_LAVORI DI COMPLETAMENTO DEL CONSOLIDAMENTO DELLA SCARPATA A MONTE DELL'AREA P.I.M.</t>
  </si>
  <si>
    <t>FSCRI_RI_3502</t>
  </si>
  <si>
    <t>D76B16000010001</t>
  </si>
  <si>
    <t>PALERMO_INTERVENTI FINALIZZATI ALLA MITIGAZIONE DEL RISCHIO DA CROLLO PARETI MONTE GALLO</t>
  </si>
  <si>
    <t>FSCRI_RI_3500</t>
  </si>
  <si>
    <t>D77B04000370007</t>
  </si>
  <si>
    <t>INTERVENTI FINALIZZATI ALLA MITIGAZIONE DEL RISCHIO DA CROLLO DALLE PARETI DI MONTE PELLEGRINO</t>
  </si>
  <si>
    <t>FSCRI_RI_3509</t>
  </si>
  <si>
    <t>I38H24000080002</t>
  </si>
  <si>
    <t>MOTTA S. ANASTASIA_MISE DISSESTO IN LOCALITÀ "NORD EST ABITATO"</t>
  </si>
  <si>
    <t>FSCRI_RI_3501</t>
  </si>
  <si>
    <t>J73H15000000001</t>
  </si>
  <si>
    <t>PALERMO_INTERVENTI DI MANUTENZIONE CANALI DI MALTEMPO</t>
  </si>
  <si>
    <t>FSCRI_RI_3889</t>
  </si>
  <si>
    <t>J45H20000030001</t>
  </si>
  <si>
    <t>MESSINA_MITIGAZIONE DEL RISCHIO IDROGEOLOGICO E DI EROSIONE COSTIERA</t>
  </si>
  <si>
    <t>FSCRI_RI_3494</t>
  </si>
  <si>
    <t>C56G16000050006</t>
  </si>
  <si>
    <t>CENTURIPE_LAVORI DI REALIZZAZIONE DEL PARCO URBANO MONTE CALVARIO. I LOTTO FUNZIONALE</t>
  </si>
  <si>
    <t>FSCRI_RI_3897</t>
  </si>
  <si>
    <t>B18H24000720001</t>
  </si>
  <si>
    <t>NICOSIA_RIFUNZIONALIZZAZIONE IDRAULICA DI UN TRATTO DEL TORRENTE FIUMETTO</t>
  </si>
  <si>
    <t>FSCRI_RI_3857</t>
  </si>
  <si>
    <t>B28H24000780001</t>
  </si>
  <si>
    <t>ALCARA LI FUSI_LAVORI DI RICOSTRUZIONE MURO D’ARGINE IN SPONDA DX DEL TORRENTE ROSMARINO</t>
  </si>
  <si>
    <t>FSCRI_RI_3397</t>
  </si>
  <si>
    <t>B38H24001060001</t>
  </si>
  <si>
    <t>SIRACUSA_INTERVENTI URGENTI DI RIPRISTINO TRATTI PIÙ DANNEGGIATI VIA SACRAMENTO</t>
  </si>
  <si>
    <t>FSCRI_RI_3873</t>
  </si>
  <si>
    <t>B48H24000680001</t>
  </si>
  <si>
    <t>MONTELEPRE_SISTEMAZIONE E MESSA IN SICUREZZA DELLA SP1_TERRITORIO COMUNALE DI MONTELEPRE II LOTTO</t>
  </si>
  <si>
    <t>FSCRI_RI_4059</t>
  </si>
  <si>
    <t>B48H24000700001</t>
  </si>
  <si>
    <t>MESSINA_SISTEMAZIONE IDRAULICA TORRENTE PAPARDO</t>
  </si>
  <si>
    <t>FSCRI_RI_3159</t>
  </si>
  <si>
    <t>B58H24001000001</t>
  </si>
  <si>
    <t>ALESSANDRIA DELLA ROCCA_LAVORI DI CONSOLIDAMENTO E PROTEZIONE DEL VALLONE FRETTI</t>
  </si>
  <si>
    <t>FSCRI_RI_3338</t>
  </si>
  <si>
    <t>B78H24001130001</t>
  </si>
  <si>
    <t>ISPICA_RIEFFICIENTAMENTO DEL CORSO D’ACQUA T. CAVA SULLA - T. CAVA SCARDINA PER UN TRATTO DI 9,0 KM</t>
  </si>
  <si>
    <t>FSCRI_RI_3351</t>
  </si>
  <si>
    <t>B88H24000750001</t>
  </si>
  <si>
    <t>AGIRA_LAVORI DI RIEFFICENTAMENTO DI UN TRATTO DEL TORRENTE SALITO</t>
  </si>
  <si>
    <t>FSCRI_RI_3369</t>
  </si>
  <si>
    <t>B98H24000770001</t>
  </si>
  <si>
    <t>LEONFORTE_MISE INFRASTRUTTURE DEL CANALE TAGLIATA, LUNGO IL TRATTO DI VIA CAPRA E CORSO UMBERTO</t>
  </si>
  <si>
    <t>FSCRI_RI_3835</t>
  </si>
  <si>
    <t>B98H24000790001</t>
  </si>
  <si>
    <t>NISCEMI_SISTEMAZIONE IDRAULICA AFFLUENTE FIUME MAROGLIO INTERFERENTE CON SP12</t>
  </si>
  <si>
    <t>FSCRI_RI_3922</t>
  </si>
  <si>
    <t>B98H24000800001</t>
  </si>
  <si>
    <t>VILLAROSA_LAVORI DI RIEFFICIENTAMENTO DEL FIUME MORELLO A VALLE DELLA DIGA VILLAROSA</t>
  </si>
  <si>
    <t>FSCRI_RI_4024</t>
  </si>
  <si>
    <t>D17H23002010002</t>
  </si>
  <si>
    <t>PETRALIA SOTTANA _LAVORI DI M.S. PER LA RIPRESA DI TRATTI AMMALORATI, OPERE DI PRESIDIO</t>
  </si>
  <si>
    <t>FSCRI_RI_3368</t>
  </si>
  <si>
    <t>D64B20000030001</t>
  </si>
  <si>
    <t>CERAMI_LAVORI DI MESSA IN SICUREZZA DEL TRATTO STRADALE DI CORSO ROMA</t>
  </si>
  <si>
    <t>FSCRI_RI_3864</t>
  </si>
  <si>
    <t>D88H23000840002</t>
  </si>
  <si>
    <t>BUTERA_OPERE DI RIFUNZIONALIZZAZIONE DEL VALLONE LAGUGLIA</t>
  </si>
  <si>
    <t>FSCRI_RI_3924</t>
  </si>
  <si>
    <t>F47B16000480009</t>
  </si>
  <si>
    <t>MESSINA_SISTEMAZIONE IDRAULICA E REALIZZAZIONE DI UNA STRADA DI COLLEGAMENTO</t>
  </si>
  <si>
    <t>FSCRI_RI_3871</t>
  </si>
  <si>
    <t>G78H23000860006</t>
  </si>
  <si>
    <t>ENNA_LAVORI DI STABILIZZAZIONE DELLA SPONDA  SINISTRA DEL TORRENTE SEGGIO</t>
  </si>
  <si>
    <t>FSCRI_RI_3348</t>
  </si>
  <si>
    <t>G86F23000050006</t>
  </si>
  <si>
    <t>MENFI_OPERE DI RIPRISTINO DELLA SEZIONE IDRAULICA DEL TORRENTE FEMMINA MORTA</t>
  </si>
  <si>
    <t>FSCRI_RI_3867</t>
  </si>
  <si>
    <t>H37H17000890006</t>
  </si>
  <si>
    <t>CASTELBUONO_OPERE DI DRENAGGIO E CONSOLIDAMENTO IN VIA TENENTE ERNESTO FORTE</t>
  </si>
  <si>
    <t>FSCRI_RI_3890</t>
  </si>
  <si>
    <t>J35H20000030001</t>
  </si>
  <si>
    <t>MONREALE_LAVORI DI CONSOLIDAMENTO</t>
  </si>
  <si>
    <t>FSCRI_RI_3504</t>
  </si>
  <si>
    <t>J77H22000060001</t>
  </si>
  <si>
    <t>TROINA_CONSOLIDAMENTO E MESSA IN SICUREZZA DEL VERSANTE DI VIA UMBERTO</t>
  </si>
  <si>
    <t>FSCRI_RI_3157</t>
  </si>
  <si>
    <t>J89C21000270001</t>
  </si>
  <si>
    <t>MODICA_MITIGAZIONE DEL RISCHIO IDROGEOLOGICO PER ESONDAZIONE DEL TORRENTE JANNI MAURO</t>
  </si>
  <si>
    <t>FSCRI_RI_3863</t>
  </si>
  <si>
    <t>J89D16003280001</t>
  </si>
  <si>
    <t>BROLO_PROGETTO DI CONSOLIDAMENTO</t>
  </si>
  <si>
    <t>FSCRI_RI_3578</t>
  </si>
  <si>
    <t>COMUNE DI ALCARA LI FUSI (ME)</t>
  </si>
  <si>
    <t>D21B13000560003</t>
  </si>
  <si>
    <t>LAVORI DI COMPLETAMENTO DELLA STRADA DI COLLEGAMENTO DELL'ABITATO DI ALCARA LI FUSI CON LA S.S. 113</t>
  </si>
  <si>
    <t>FSCRI_RI_3821</t>
  </si>
  <si>
    <t>D71B00000180001</t>
  </si>
  <si>
    <t>VIA DI FUGA - STRADA DI COLLEGAMENTO TRA LA VIA NICOLETTI E LA BORGATA DI SFERRACAVALLO</t>
  </si>
  <si>
    <t>FSCRI_RI_3705</t>
  </si>
  <si>
    <t>D71E24000120001</t>
  </si>
  <si>
    <t>RIQUALIFICAZIONE DELL’AREA DELL’EX FIERA DEL MEDITERRANEO PAD 20, CENTRO CONGRESSI E ZONE LIMITROFE</t>
  </si>
  <si>
    <t>FSCRI_RI_3948</t>
  </si>
  <si>
    <t>D79J21017830001</t>
  </si>
  <si>
    <t xml:space="preserve"> LAVORI DI RIQUALIFICAZIONE DEL WATERFRONT "CRISPI" (PASSERELLA E ASSE VIARIO - ROTATORIA PIAZZA DEL</t>
  </si>
  <si>
    <t>FSCRI_RI_3827</t>
  </si>
  <si>
    <t>F87H24001240001</t>
  </si>
  <si>
    <t>PASSANTE SUD DI MODICA. AMMODERNAMENTO DELLA S.P. N. 94 "S. GIOVANNI AL PRATO - BUGILFEZZA"</t>
  </si>
  <si>
    <t>FSCRI_RI_4040</t>
  </si>
  <si>
    <t>LCC DI ENNA</t>
  </si>
  <si>
    <t>G91B24000090006</t>
  </si>
  <si>
    <t>REALIZZAZIONE DEL PONTE SUL FIUME GORNALUNGA AL CONFINE TRA LE PROVINCE DI ENNA (SP 76 – VENTRELLI –</t>
  </si>
  <si>
    <t>FSCRI_RI_4061</t>
  </si>
  <si>
    <t>COMUNE DI PIAZZA ARMERINA</t>
  </si>
  <si>
    <t>I31B23000060001</t>
  </si>
  <si>
    <t>STRADA TRA LA VIA VERGA E LA VIA MANZONI PER LA MITIGAZIONE DEL PESO VIARIO.</t>
  </si>
  <si>
    <t>FSCRI_RI_3881</t>
  </si>
  <si>
    <t>J59D16001750001</t>
  </si>
  <si>
    <t>LIMINA_LAVORI DI CONSOLIDAMENTO</t>
  </si>
  <si>
    <t>FSCRI_RI_3854</t>
  </si>
  <si>
    <t>J49D16001930001</t>
  </si>
  <si>
    <t>ACIREALE_INTERVENTI DI SISTEMAZIONE IDRAULICA DELL'AREA DEL TERRITORIO COMUNALE ZONA WAGNER</t>
  </si>
  <si>
    <t>FSCRI_RI_3905</t>
  </si>
  <si>
    <t>J99D16002700001</t>
  </si>
  <si>
    <t>SAN PIER NICETO_LAVORI MITIGAZIONE RISCHIO IDROGEOLOGICO</t>
  </si>
  <si>
    <t>FSCRI_RI_3600</t>
  </si>
  <si>
    <t>Commissario Termovalorizzatori</t>
  </si>
  <si>
    <t>05.03 RIFIUTI</t>
  </si>
  <si>
    <t>G62F24000080001</t>
  </si>
  <si>
    <t>REALIZZAZIONE TERMOVALORIZZATORE DI CATANIA</t>
  </si>
  <si>
    <t>FSCRI_RI_3312</t>
  </si>
  <si>
    <t>G72F24000150001</t>
  </si>
  <si>
    <t>REALIZZAZIONE TERMOVALORIZZATORE DI PALERMO</t>
  </si>
  <si>
    <t>FSCRI_RI_3583</t>
  </si>
  <si>
    <t>F41G08000000008</t>
  </si>
  <si>
    <t>LAVORI DI COSTRUZIONE DELLA PIATTAFORMA LOGISTICA INTERMODALE TREMESTIERI CON ANNESSO SCALO PORTUALE</t>
  </si>
  <si>
    <t>FSCRI_RI_3722</t>
  </si>
  <si>
    <t>G47H23002330001</t>
  </si>
  <si>
    <t>MANUTENZIONE STRAORDINARIA DELLA STRADA DENOMINATA “MOSELLA”, DI COLLEGAMENTO TRA SS 640 E SS 115</t>
  </si>
  <si>
    <t>FSCRI_RI_3927</t>
  </si>
  <si>
    <t>H26E12000220002</t>
  </si>
  <si>
    <t>TRIPI - MITIGAZIONE DEL RISCHIO GEOMORFOLOGICO NELL'AREA A MONTE DELLA VIA BARACCA- PIAZZA DRAGO</t>
  </si>
  <si>
    <t>FSCRI_RI_3973</t>
  </si>
  <si>
    <t>H45F22000550001</t>
  </si>
  <si>
    <t>SCIARA_LAVORI MISE VIABILISTICA MURI IN C.A. VIA FALCONE E BORSELLINO</t>
  </si>
  <si>
    <t>FSCRI_RI_3855</t>
  </si>
  <si>
    <t>J49D16001940001</t>
  </si>
  <si>
    <t>ACIREALE_CONSOLIDAMENTO E SISTEMAZIONE IDRAULICA DEL TORRENTE LAVINAIO PLATANI</t>
  </si>
  <si>
    <t>FSCRI_RI_3343</t>
  </si>
  <si>
    <t>B98H24000760001</t>
  </si>
  <si>
    <t>CALTANISSETTA_LAVORI DI RIFUNZIONALIZZAZIONE IN UN TRATTO DEL TORRENTE DELLE GRAZIE</t>
  </si>
  <si>
    <t>FSCRI_RI_3506</t>
  </si>
  <si>
    <t>C17C20000140001</t>
  </si>
  <si>
    <t>FURCI SICULO_CONSOLIDAMENTO E SISTEMAZIONE IDRAULICA STRADA DI COLLEGAMENTO DELLE FRAZIONI GROTTE</t>
  </si>
  <si>
    <t>FSCRI_RI_3170</t>
  </si>
  <si>
    <t>G16F13000020006</t>
  </si>
  <si>
    <t>TORRENTE SENORE_OPERE DI RIFUNZIONALIZZAZIONE IDRAULICA DEL TORRENTE SENORE</t>
  </si>
  <si>
    <t>FSCRI_RI_3899</t>
  </si>
  <si>
    <t>G36F23000220002</t>
  </si>
  <si>
    <t>PIAZZA ARMERINA_LAVORI DI RIEFFICIENTAMENTO DEL FIUME OLIVO A VALLE DELLA DIGA OLIVO</t>
  </si>
  <si>
    <t>FSCRI_RI_3493</t>
  </si>
  <si>
    <t>G48H23000650006</t>
  </si>
  <si>
    <t>CATENANUOVA_LAVORI DI RIPRISTINO DELLA SEZIONE IDRAULICA DEI TORRENTI MASTRO PAOLO E MULINELLO</t>
  </si>
  <si>
    <t>FSCRI_RI_3917</t>
  </si>
  <si>
    <t>G66F23000140002</t>
  </si>
  <si>
    <t>TERMINI IMERESE-LAVORI DI SISTEMAZIONE IDRAULICA DEL TORRENTE BARRATINA E DEL FIUME TORTO</t>
  </si>
  <si>
    <t>FSCRI_RI_3345</t>
  </si>
  <si>
    <t>G86F23000040006</t>
  </si>
  <si>
    <t>SCIACCA_INTERVENTI DI RIPRISTINO DELLA SEZIONE IDRAULICA DELLE SPONDEDEL TORRENTE CARABOLLACE</t>
  </si>
  <si>
    <t>FSCRI_RI_3912</t>
  </si>
  <si>
    <t>G88H23000740006</t>
  </si>
  <si>
    <t>SCIACCA-RIPRISTINO DELLA  SEZIONE IDRAULICA  E  RICOSTRUZIONE DELLE SPONDE DEL TORRENTE SAN MARCO</t>
  </si>
  <si>
    <t>FSCRI_RI_3861</t>
  </si>
  <si>
    <t>J19D16004990001</t>
  </si>
  <si>
    <t>ALIMENA_CONSOLIDAMENTO E CONSEGUENTE RIASSETTO AMBIENTALE</t>
  </si>
  <si>
    <t>FSCRI_RI_3866</t>
  </si>
  <si>
    <t>J19D16005030001</t>
  </si>
  <si>
    <t>CARLENTINI_CONSOLIDAMENTO DEL MURO E DEL VERSANTE ADIACENTE A VIA G. DA PROCIDA</t>
  </si>
  <si>
    <t>FSCRI_RI_3495</t>
  </si>
  <si>
    <t>J19D16005150001</t>
  </si>
  <si>
    <t>ITALA_CONSOLIDAMENTO E REGIMENTAZIONE IDRAULICA</t>
  </si>
  <si>
    <t>FSCRI_RI_3903</t>
  </si>
  <si>
    <t>J29D16001460001</t>
  </si>
  <si>
    <t>ROCCAVALDINA_LAVORI DI CONSOLIDAMENTO</t>
  </si>
  <si>
    <t>FSCRI_RI_3860</t>
  </si>
  <si>
    <t>J39D16001750001</t>
  </si>
  <si>
    <t>ALI'_CONSOLIDAMENTO DELLA ZONA IN FRANA A MONTE DELL'EX CASA COMUNALE</t>
  </si>
  <si>
    <t>FSCRI_RI_3360</t>
  </si>
  <si>
    <t>J49D16002150001</t>
  </si>
  <si>
    <t>MONTELEPRE_SISTEMAZIONE E MESSA IN SICUREZZA DELLA SP 1 NEL TERRITORIO COMUNALE DI MONTELEPRE</t>
  </si>
  <si>
    <t>FSCRI_RI_3872</t>
  </si>
  <si>
    <t>J59D16001850001</t>
  </si>
  <si>
    <t>GALLODORO_LAVORI DI CONSOLIDAMENTO E RIQUALIFICAZIONE AMBIENTALE</t>
  </si>
  <si>
    <t>FSCRI_RI_3367</t>
  </si>
  <si>
    <t>J69D16001900001</t>
  </si>
  <si>
    <t>PORTOPALO CP_CONSOLIDAMENTO E MESSA IN SICUREZZA DELLA SEDE STRADALE NEL QUARTIERE CANALAZZO</t>
  </si>
  <si>
    <t>FSCRI_RI_3874</t>
  </si>
  <si>
    <t>J69D16001940001</t>
  </si>
  <si>
    <t>FONDACHELLI FANTINA_LAVORI DI CONSOLIDAMENTO</t>
  </si>
  <si>
    <t>FSCRI_RI_3884</t>
  </si>
  <si>
    <t>J79D16001830001</t>
  </si>
  <si>
    <t>LONGI_CONSOLIDAMENTO A DIFESA DEL CENTRO ABITATO ZONA SOTTOSTANTE PIAZZA DEGLI EROI E VIA S. CROCE - completamento</t>
  </si>
  <si>
    <t>FSCRI_RI_3862</t>
  </si>
  <si>
    <t>J79D16001880001</t>
  </si>
  <si>
    <t>BASICO'_LAVORI DI CONSOLIDAMENTO</t>
  </si>
  <si>
    <t>FSCRI_RI_3901</t>
  </si>
  <si>
    <t>J89D16003180001</t>
  </si>
  <si>
    <t>REALMONTE_LAVORI DI CONSOLIDAMENTO</t>
  </si>
  <si>
    <t>FSCRI_RI_3894</t>
  </si>
  <si>
    <t>J89D16003220001</t>
  </si>
  <si>
    <t>MUSSOMELI_DISSESTO PRESSO IL CASTELLO MANFREDONICO</t>
  </si>
  <si>
    <t>FSCRI_RI_3904</t>
  </si>
  <si>
    <t>J89D16003310001</t>
  </si>
  <si>
    <t>SAN MARCO D'ALUNZIO_LAVORI DI CONSOLIDAMENTO</t>
  </si>
  <si>
    <t>FSCRI_RI_3891</t>
  </si>
  <si>
    <t>J99D16002560001</t>
  </si>
  <si>
    <t>MONTALLEGRO_INTERVENTI URGENTI DI MESSA IN SICUREZZA</t>
  </si>
  <si>
    <t>FSCRI_RI_3886</t>
  </si>
  <si>
    <t>J99D16002720001</t>
  </si>
  <si>
    <t>MARINEO_CONSOLIDAMENTO VERSANTE DELLA ROCCA DI MARINEO</t>
  </si>
  <si>
    <t>FSCRI_RI_3586</t>
  </si>
  <si>
    <t>E92F16002810006</t>
  </si>
  <si>
    <t>PIATTAFORMA INTEGRATA GESTIONE RIFIUTI – IMPIANTO TRATTAMENTO MECCANICO BIOLOGICO DEI RIFIUTI</t>
  </si>
  <si>
    <t>FSCRI_RI_3629</t>
  </si>
  <si>
    <t>MELILLI</t>
  </si>
  <si>
    <t>F72F24000120007</t>
  </si>
  <si>
    <t>REALIZZAZIONE DI UN IMPIANTO TMB PER IL TRATTAMENTO DEI RIFIUTI URBANI (RUR)</t>
  </si>
  <si>
    <t>FSCRI_RI_3754</t>
  </si>
  <si>
    <t>H55I14000090002</t>
  </si>
  <si>
    <t>MESSA IN ESERCIZIO DISCARICA RIFIUTI NON PERICOLOSI III VASCA C.DA BALZA DI CETTA - COMUNE DI CASTEL</t>
  </si>
  <si>
    <t>FSCRI_RI_3570</t>
  </si>
  <si>
    <t>F72F24000070001</t>
  </si>
  <si>
    <t>IMPIANTO INTEGRATO PER IL TRATTAMENTO DEI RIFIUTI URBANI RESIDUALI (R.U.R.) PER LA PRODUZIONE DI CSS</t>
  </si>
  <si>
    <t>FSCRI_RI_3581</t>
  </si>
  <si>
    <t>ATO 7 RAGUSA - SCA</t>
  </si>
  <si>
    <t>J22F24000140002</t>
  </si>
  <si>
    <t>REVAMPING DELL’IMPIANTO DI TRATTAMENTO MECCANICO BIOLOGICO CON LA REALIZZAZIONE DI UN COMPARTO FINAL</t>
  </si>
  <si>
    <t>FSCRI_RI_3641</t>
  </si>
  <si>
    <t>CALTANISSETTA PROVINCIA SUD S.R.L.</t>
  </si>
  <si>
    <t>J35I22009330006</t>
  </si>
  <si>
    <t>PROGETTO DI REALIZZAZIONE DI NUOVE VASCHE IN AMPLIAMENTO PER LA DISCARICA DI C.DA TIMPAZZO A GELA (C</t>
  </si>
  <si>
    <t>FSCRI_RI_3579</t>
  </si>
  <si>
    <t>R.A.P.- PALERMO</t>
  </si>
  <si>
    <t>J75I23000510005</t>
  </si>
  <si>
    <t>DISCARICA RIFIUTI NON PERICOLOSI “VASCA VII-BIS” PRESSO PIATTAFORMA IMPIANTISTICA BELLOLAMPO PALERMO</t>
  </si>
  <si>
    <t>FSCRI_RI_3513</t>
  </si>
  <si>
    <t>B37H22007060005</t>
  </si>
  <si>
    <t>A/20 ME-PA "RIPRISTINO DELLA FUNZIONALITA' DEL VIADOTTO BUZZA TRA I KM 119,680-120,771</t>
  </si>
  <si>
    <t>FSCRI_RI_3437</t>
  </si>
  <si>
    <t>B47H19000560005</t>
  </si>
  <si>
    <t>A/20ME-PA"MESSA IN SICUREZZA E ADEGUAMENTO AL D.LGS 264/06 GALLERIA CICERO E CALAVÀ</t>
  </si>
  <si>
    <t>FSCRI_RI_3430</t>
  </si>
  <si>
    <t>B47H19000570005</t>
  </si>
  <si>
    <t>A/18 ME-CT MESSA IN SICUREZZA ED ADEGUAMENTO D.LGS 264/2006. GALLERIE TAORMINA, GIARDINI, S. ANTONIO</t>
  </si>
  <si>
    <t>FSCRI_RI_3447</t>
  </si>
  <si>
    <t>B47H21006460005</t>
  </si>
  <si>
    <t>A/20 ME-PA"MANUTENZIONE STRAORDINARIA TANGENZIALE DI MESSINA</t>
  </si>
  <si>
    <t>FSCRI_RI_3442</t>
  </si>
  <si>
    <t>B47H21006730005</t>
  </si>
  <si>
    <t>A/18 ME-CT "RIQUALIFICAZIONE TRA LO SVINCOLO DI GIARRE E LA BARRIERA DI CATANIA NORD</t>
  </si>
  <si>
    <t>FSCRI_RI_3968</t>
  </si>
  <si>
    <t>D17H24002220006</t>
  </si>
  <si>
    <t>STRADA PROVINCIALE N° 134 “DI COZZO SCOZZARI”: BOLOGNETTA -COZZO SCOZZARI – B° PORTELLA DELL’ACCIA</t>
  </si>
  <si>
    <t xml:space="preserve">FSCRI_RI_3977
</t>
  </si>
  <si>
    <t>D37H25000140006</t>
  </si>
  <si>
    <t>MESSA IN SICUREZZA STRADA DI COLLEGAMENTO TRA LA EX CONSORTILE 8/SP8 E LA SP 64 DI SERRAFICHERA</t>
  </si>
  <si>
    <t>FSCRI_RI_4029</t>
  </si>
  <si>
    <t>D47H24001290006</t>
  </si>
  <si>
    <t>LAVORI DI MESSA IN SICUREZZA DELLA SP 21 DI SCIARA</t>
  </si>
  <si>
    <t>FSCRI_RI_4028</t>
  </si>
  <si>
    <t>D47H24001300006</t>
  </si>
  <si>
    <t>LAVORI DI MESSA IN SICUREZZA DELLA SP 16 DELLA TRAVERSA</t>
  </si>
  <si>
    <t>FSCRI_RI_3976</t>
  </si>
  <si>
    <t>D57H15000940002</t>
  </si>
  <si>
    <t>STRADA PROVINCIALE N° 12 “DI CONTESSA”</t>
  </si>
  <si>
    <t>FSCRI_RI_3972</t>
  </si>
  <si>
    <t>D67H24001720006</t>
  </si>
  <si>
    <t>MESSA IN SICUREZZA E MIGLIORAMENTO PLANO ALTIMETRICO DELLA SEDE STRADALE DELLA SP 4. LOTTO 1</t>
  </si>
  <si>
    <t>FSCRI_RI_3960</t>
  </si>
  <si>
    <t>D87H24001870006</t>
  </si>
  <si>
    <t>RIQUALIFICAZIONE DELLA RETE STRADALE SECONDARIA: SP 8 E SP 58 ED EXCONSORTILE 8 DI MIANO</t>
  </si>
  <si>
    <t>FSCRI_RI_3958</t>
  </si>
  <si>
    <t>D97H20002780001</t>
  </si>
  <si>
    <t>RISOLUZIONE DELLE CRITICITÀ A MONTE ED A VALLE DELLA SP. 4 “PORTELLA DI POIRA"</t>
  </si>
  <si>
    <t>FSCRI_RI_3974</t>
  </si>
  <si>
    <t>DIPARTIMENTO REGIONALE DELLE INFRASTRUTTURE / ANAS</t>
  </si>
  <si>
    <t>F41B03000230001</t>
  </si>
  <si>
    <t>OPERE DI COMPENSAZIONE INERENTI I LAVORI DI AMMODERNAMENTO DELLA SS121 - SS189 (PALERMO - AGRIGENTO)</t>
  </si>
  <si>
    <t>FSCRI_RI_3954</t>
  </si>
  <si>
    <t>RFI</t>
  </si>
  <si>
    <t>J91G22000030001</t>
  </si>
  <si>
    <t>NUOVA FERMATA CARINI RI. MED.</t>
  </si>
  <si>
    <t>FSCRI_RI_4043</t>
  </si>
  <si>
    <t>G77H12001100003</t>
  </si>
  <si>
    <t>LAVORI LUNGO LA S.P. N. 28 “PANORAMICA” PER LA COSTRUZIONE DEI TRATTI CROLLATI NEL  2009 E NEL 2015</t>
  </si>
  <si>
    <t>FSCRI_RI_3994</t>
  </si>
  <si>
    <t>G77H21083750002</t>
  </si>
  <si>
    <t>SP 47 “PIANO TORRE DIGA ANCIPA – BIVIO SS 120”. MANUTENZIONE STRAORDINARIA</t>
  </si>
  <si>
    <t>FSCRI_RI_3802</t>
  </si>
  <si>
    <t>G77H22001380006</t>
  </si>
  <si>
    <t>INTERVENTI ORDINARI E STRAORDINARI DELLA STRADA SP 30 SANTA NINFA – CASTELVETRANO (TP)</t>
  </si>
  <si>
    <t>FSCRI_RI_3946</t>
  </si>
  <si>
    <t>G81B20000870009</t>
  </si>
  <si>
    <t>SP 22.LAVORI DI COSTRUZIONE DI UN NUOVO TRATTO DI VARIANTE TRA IL KM 0+000 E KM 4+000</t>
  </si>
  <si>
    <t>FSCRI_RI_4013</t>
  </si>
  <si>
    <t>DIPARTIMENTO REGIONALE DELLE INFRASTRUTTURE</t>
  </si>
  <si>
    <t>G97H22003010006</t>
  </si>
  <si>
    <t>SISTEMAZIONE DELLA STRADA DI COLLEGAMENTO DELLE CONTRADE "FAMILLO/CORSA"</t>
  </si>
  <si>
    <t>FSCRI_RI_4030</t>
  </si>
  <si>
    <t>H47H24000880006</t>
  </si>
  <si>
    <t>LAVORI DI MANUTENZIONE STRAORDINARIA DELLA STRADA PROVINCIALE SP16 –TRATTO TRA VIA EX ASI E S.S. 187</t>
  </si>
  <si>
    <t>FSCRI_RI_3698</t>
  </si>
  <si>
    <t>G61B21010540002</t>
  </si>
  <si>
    <t>PROGETTAZIONE DELL’INTERVENTO INFRASTRUTTURALE SULLA STRADA INTERVALLIVA TIRRENO – IONICA</t>
  </si>
  <si>
    <t>FSCRI_RI_3879</t>
  </si>
  <si>
    <t>J89D16003240001</t>
  </si>
  <si>
    <t>LERCARA FRIDDI_LAVORI DI CONSOLIDAMENTO</t>
  </si>
  <si>
    <t>FSCRI_RI_3392</t>
  </si>
  <si>
    <t>B18H24000710001</t>
  </si>
  <si>
    <t>COMITINI_LAVORI DI OPERE DI RIFUNZIONALIZZAZIONE IDRAULICA DI UN TRATTO DEL VALLONE ALONGI.</t>
  </si>
  <si>
    <t>FSCRI_RI_3785</t>
  </si>
  <si>
    <t>SOCIETÀ DEGLI INTERPORTI SICILIANI S.P.A. (SIS)</t>
  </si>
  <si>
    <t>H91I01000000001</t>
  </si>
  <si>
    <t>POLO LOGISTICO DELL’INTERPORTO DI TERMINI IMERESE</t>
  </si>
  <si>
    <t>FSCRI_RI_3372</t>
  </si>
  <si>
    <t>COMM. DEPURAZIONE</t>
  </si>
  <si>
    <t>I76G12000150006</t>
  </si>
  <si>
    <t>ADEGUAMENTO IMPIANTO DI DEPURAZIONE CONSORTILE IN LOCALITÀ ZAPPARDINO A SERVIZIO DEI COMUNI DI GIOIOSA MAREA</t>
  </si>
  <si>
    <t>FSCRI_RI_3379</t>
  </si>
  <si>
    <t>J26D11000030005</t>
  </si>
  <si>
    <t>MANUTENZIONE STRAORDINARIA IMPIANTI DI DEPURAZIONE COMUNALE E CONSORTILE DI C. LUSIA E ADEGUAMENTO RAGUSA</t>
  </si>
  <si>
    <t>FSCRI_RI_3375</t>
  </si>
  <si>
    <t>J22I11000080001</t>
  </si>
  <si>
    <t>PROGETTO DI POTENZIAMENTO E ADEGUAMENTO IMPIANTO DI DEPURAZIONE DI MISILMERI</t>
  </si>
  <si>
    <t>FSCRI_RI_3404</t>
  </si>
  <si>
    <t>J67H13000820001</t>
  </si>
  <si>
    <t>ADEGUAMENTO DELL'IMPIANTO DI DEPURAZIONE DEL COMUNE DI ADRANO ED ESTENSIONE DELLA RETE FOGNARIA</t>
  </si>
  <si>
    <t>FSCRI_RI_3126</t>
  </si>
  <si>
    <t>F43J13000000003</t>
  </si>
  <si>
    <t>COSTRUZIONE NUOVO IMPIANTO DEPURAZIONE A TONO E COLLETTORE DI ADDUZIONE COMUNE MESSINA</t>
  </si>
  <si>
    <t>FSCRI_RI_3385</t>
  </si>
  <si>
    <t>B23J12000080006</t>
  </si>
  <si>
    <t>REALIZZAZIONE DEL SISTEMA FOGNARIO DEL CENTRO ABITATO DELLA FRAZIONE DI SCOPELLO E ZONE COSTIERE LIM</t>
  </si>
  <si>
    <t>FSCRI_RI_3686</t>
  </si>
  <si>
    <t>B97H24001020005</t>
  </si>
  <si>
    <t>A20 ME-PA. RIQUALIFICAZIONE BARRIERE DI SICUREZZA BORDO PONTE VIADOTTI BROLO, BUONGIORNO, MARMORA...</t>
  </si>
  <si>
    <t>FSCRI_RI_3510</t>
  </si>
  <si>
    <t>H23H20000040001</t>
  </si>
  <si>
    <t>S. SALVATORE DI FITALIA_MISE VERSANTE A VALLE DEL SANTUARIO DI SAN CALOGERO E VIA CORSO DEL POPOLO</t>
  </si>
  <si>
    <t>FSCRI_RI_3888</t>
  </si>
  <si>
    <t>J29D16001380001</t>
  </si>
  <si>
    <t>PROGETTO ESECUTIVO DEI LAVORI DI CONSOLIDAMENTO E SISTEMAZIONE VIARIA DEL QUARTIERE SAN GIUSTO – 3°</t>
  </si>
  <si>
    <t>FSCRI_RI_3403</t>
  </si>
  <si>
    <t>B93D15000290002</t>
  </si>
  <si>
    <t>LAVORI DI COMPLETAMENTO DEL DEPURATORE COMUNALE CESARO'</t>
  </si>
  <si>
    <t>FSCRI_RI_3684</t>
  </si>
  <si>
    <t>B97H24001030005</t>
  </si>
  <si>
    <t>A18 ME-CT. REALIZZAZIONE DELLA RETE IDRICA ANTINCENDIO E COMPARTIMENTAZIONE DELLE USCITE EMERGENZA.</t>
  </si>
  <si>
    <t>FSCRI_RI_3174</t>
  </si>
  <si>
    <t>J29B19000000006</t>
  </si>
  <si>
    <t>COLLETTAMENTO REFLUI DEI COMUNI  TERRASINI E CINISI E DELL'ABITATO A OVEST DI VILLAGRAZIA DI CARINI</t>
  </si>
  <si>
    <t>FSCRI_RI_3811</t>
  </si>
  <si>
    <t>F57H24001550001</t>
  </si>
  <si>
    <t>SP N. 7 “COMISO – CHIARAMONTE GULFI”, AMMODERNAMENTO DAL KM 8+600 AL KM 10+700</t>
  </si>
  <si>
    <t>FSCRI_RI_3382</t>
  </si>
  <si>
    <t>J46D11000160001</t>
  </si>
  <si>
    <t>ADEGUAMENTO IMPIANTO DEPURAZIONE A SERVIZIO DEI COMUNI DI SANT'AGATA MILITELLO ED ACQUEDOLCI</t>
  </si>
  <si>
    <t>FSCRI_RI_3409</t>
  </si>
  <si>
    <t>B52I13000010001</t>
  </si>
  <si>
    <t>MESSA IN FUNZIONE ED ADEGUAMENTO DELL'I.D. PALAGONIA E NUOVO ADEGUAMENTO DEPURATORE PALAGONIA</t>
  </si>
  <si>
    <t>FSCRI_RI_3407</t>
  </si>
  <si>
    <t>G18F12000750007</t>
  </si>
  <si>
    <t>COMPLETAMENTO DEPURATORE CONSORTILE DI MISTERBIANCO ED ESTENSIONE DELLA RETE FOGNARIA</t>
  </si>
  <si>
    <t>FSCRI_RI_3406</t>
  </si>
  <si>
    <t>F77B14000260006</t>
  </si>
  <si>
    <t>ADEGUAMENTO IMPIANTO DEPURAZIONE  DI SCORDIA-REALIZZ. COLLETTORE FOGNARIO DA MILITELLO A SCORDIA</t>
  </si>
  <si>
    <t>FSCRI_RI_3405</t>
  </si>
  <si>
    <t>H51B14000130001</t>
  </si>
  <si>
    <t>COMPLETAMENTO DEPURATORE CONSORTILE DI MASCALI ED ESTENSIONE DELLA RETE FOGNARIA</t>
  </si>
  <si>
    <t>FSCRI_RI_3412</t>
  </si>
  <si>
    <t>D27H12001840009</t>
  </si>
  <si>
    <t>COMUNE CATANIA - COMPLETAMENTO DEPURATORE CONSORTILE DI CATANIA ED ESTENSIONE RETE FOGNARIA</t>
  </si>
  <si>
    <t>FSCRI_RI_3376</t>
  </si>
  <si>
    <t>D76D08000090005</t>
  </si>
  <si>
    <t>RICONVERSIONE IMPIANTO DI DEPURAZIONE FONDO VERDE,RILANCIO AD ACQUA DEI CORSARI E REALIZ. SCARICO EM PALERMO</t>
  </si>
  <si>
    <t>FSCRI_RI_3373</t>
  </si>
  <si>
    <t>I76G13001370006</t>
  </si>
  <si>
    <t>POTENZIAMENTO ED ADEGUAMENTO DELL'IMPIANTO DI DEPURAZIONE IN LOCALITÀ SAN GIORGIO</t>
  </si>
  <si>
    <t>FSCRI_RI_3388</t>
  </si>
  <si>
    <t>C92I10000210008</t>
  </si>
  <si>
    <t>RISTRUTTURAZIONE COLLETTORE ACQUE NERE DA MAZARA CENTRO AL DEPURATORE DI BOCCA ARENA</t>
  </si>
  <si>
    <t>FSCRI_RI_3384</t>
  </si>
  <si>
    <t>B58F05000020005</t>
  </si>
  <si>
    <t>REALIZZAZIONE NUOVO IMPIANTO DI DEPURAZIONE CASTELLAMARE DEL GOLFO</t>
  </si>
  <si>
    <t>FSCRI_RI_3387</t>
  </si>
  <si>
    <t>C13J05000030003</t>
  </si>
  <si>
    <t>ADEGUAMENTO ID IN CONTRADA ANNA MARIA NEL COMUNE DI VALDERICE E COMPLETAMENTO DELLA RETE FOGNARIA</t>
  </si>
  <si>
    <t>FSCRI_RI_3165</t>
  </si>
  <si>
    <t>C17H13001850006</t>
  </si>
  <si>
    <t>ADEGUAMENTO ID IMPIANTO DI DEPURAZIONE CAPO D'ORLANDO</t>
  </si>
  <si>
    <t>FSCRI_RI_3413</t>
  </si>
  <si>
    <t>C43J12002110009</t>
  </si>
  <si>
    <t>REALIZZAZIONE IMPIANTO DI DEPURAZIONE CONSORTILE DI ACIREALE ED ESTENSIONE RETI COMUNALI</t>
  </si>
  <si>
    <t>FSCRI_RI_3402</t>
  </si>
  <si>
    <t>C55C12000000002</t>
  </si>
  <si>
    <t>LAVORI URGENTI DI MANUTENZIONE STRAORDINARIA IMPIANTI DI DEPURAZIONE ROMETTA MAREA E S. ANDREA</t>
  </si>
  <si>
    <t>FSCRI_RI_3389</t>
  </si>
  <si>
    <t>C96D11000140008</t>
  </si>
  <si>
    <t>POTENZIAMENTO DELL’IMPIANTO DI DEPURAZIONE BOCCA ARENA MAZARA DEL VALLO</t>
  </si>
  <si>
    <t>FSCRI_RI_3386</t>
  </si>
  <si>
    <t>D38F08000080005</t>
  </si>
  <si>
    <t>ATTIVAZIONE E ADEGUAMENTO DEL SISTEMA FOGNARIO - DEPURATIVO A SERVIZIO DEL COMUNE DI SANTA FLAVIA</t>
  </si>
  <si>
    <t>FSCRI_RI_3383</t>
  </si>
  <si>
    <t>D51B14000500001</t>
  </si>
  <si>
    <t>POTENZIAMENTO E ADEGUAMENTO IMPIANTO DEPURAZIONE DI VITTORIA E COMPLETAMENTO RETE FOGNARIA SCOGLITTI</t>
  </si>
  <si>
    <t>FSCRI_RI_3377</t>
  </si>
  <si>
    <t>D73J08000360005</t>
  </si>
  <si>
    <t>ELIMINAZIONE SCARICO FOGNARIO VIA DECOLLATI FIUME ORETO CONVOGLIAMENTO LIQUAMI COLL. SUD ORIENTALE PALERMO</t>
  </si>
  <si>
    <t>FSCRI_RI_3378</t>
  </si>
  <si>
    <t>D77H97000010006</t>
  </si>
  <si>
    <t>REALIZZAZIONE FOGNATURA VIA CRUILLAS CON ELIMINAZIONE SCARICHI DI LIQUAMI DEL CANALE MORTILLARO PALERMO</t>
  </si>
  <si>
    <t>FSCRI_RI_3371</t>
  </si>
  <si>
    <t>H57H13000520001</t>
  </si>
  <si>
    <t>RISTRUTTURAZIONE ED ADEGUAMENTO IMPIANTO DI DEPURAZIONE ACQUE REFLUE C.DA FOSSAZZO E CONDOTTA SOTTOM COMUNE DI MILAZZO</t>
  </si>
  <si>
    <t>FSCRI_RI_3380</t>
  </si>
  <si>
    <t>J35E06000220006</t>
  </si>
  <si>
    <t>COMPLETAMENTO RETE FOGNANTE SANTA FLAVIA</t>
  </si>
  <si>
    <t>FSCRI_RI_3374</t>
  </si>
  <si>
    <t>J96H19000040006</t>
  </si>
  <si>
    <t>COMPLETAMENTO  ED  ADEGUAMENTO  DEL  SISTEMA  FOGNARIO  DEPURATIVO  E  REALIZZAZIONE  NUOVO IMPIANTO DI NISCEMI</t>
  </si>
  <si>
    <t>FSCRI_RI_3353</t>
  </si>
  <si>
    <t>B68H24001210001</t>
  </si>
  <si>
    <t>SPERLINGA_LAVORI DI RIFUNZIONALIZZAZIONE DEL TORRENTE FIUMETTO</t>
  </si>
  <si>
    <t>FSCRI_RI_3508</t>
  </si>
  <si>
    <t>B72B24000340001</t>
  </si>
  <si>
    <t>VALVERDE_VIA DI FUGA DA RELALIZZARE TRA LE VIE LEONRADO SCIASCIA E ALESSANDRO MANZONI</t>
  </si>
  <si>
    <t>FSCRI_RI_3887</t>
  </si>
  <si>
    <t>B88H24000770001</t>
  </si>
  <si>
    <t>MENFI_RIPRISTINO DELLA SEZIONE IDRAULICA E RICOSTRUZIONE DELLE SPONDE DEL T. MANDRAROSSA E VALLONE</t>
  </si>
  <si>
    <t>FSCRI_RI_3878</t>
  </si>
  <si>
    <t>B97H21005130002</t>
  </si>
  <si>
    <t>GUALTIERI SICAMINO'_LAVORI DI CONSOLIDAMENTO IN C.DA ACQUE BIANCHE</t>
  </si>
  <si>
    <t>FSCRI_RI_3362</t>
  </si>
  <si>
    <t>C17H19002510006</t>
  </si>
  <si>
    <t>MANDANICI_CONSOLIDAMENTO LOCALITA' FONTANELLE E AREE CIRCOSTANTI IL CIMITERO COMUNALE</t>
  </si>
  <si>
    <t>FSCRI_RI_3869</t>
  </si>
  <si>
    <t>C97B17000000001</t>
  </si>
  <si>
    <t>CIANCIANA_INTERVENTO MITIGAZIONE RISCHIO IDROGEOLOGICO</t>
  </si>
  <si>
    <t>FSCRI_RI_3859</t>
  </si>
  <si>
    <t>D23H19001000009</t>
  </si>
  <si>
    <t>ALCARA LI FUSI_CONSOLIDAMENTO IN CONTRADA BELLIA E ZONE ADIACENTI A PROTEZIONE DEL CENTRO ABITATO</t>
  </si>
  <si>
    <t>FSCRI_RI_3858</t>
  </si>
  <si>
    <t>D23H19001010009</t>
  </si>
  <si>
    <t>ALCARA LI FUSI_CONSOLIDAMENTO QUARTIERE CAPPUCCINI E ZONE CIMITERO I STRALCIO</t>
  </si>
  <si>
    <t>FSCRI_RI_3885</t>
  </si>
  <si>
    <t>J19D16005090001</t>
  </si>
  <si>
    <t>MANDANICI_CONSOLIDAMENTO A PROTEZIONE DEL CENTRO ABITATO QUARTIERE SPAFARO -S.GIORGIO</t>
  </si>
  <si>
    <t>FSCRI_RI_3925</t>
  </si>
  <si>
    <t>J27B17000370002</t>
  </si>
  <si>
    <t>MISILMERI_COMPLETAMENTO OPERE DI REGIMAZIONE IDRAULICA IN CONTRADA PIANO STOPPA</t>
  </si>
  <si>
    <t>FSCRI_RI_3327</t>
  </si>
  <si>
    <t>G94I11000150001</t>
  </si>
  <si>
    <t>ALIMENTAZIONE A GRAVITÀ VASCA ALTA MARTUSA DI CALTABELLOTTA E IRRIGAZ SCIRINDA RIBERA</t>
  </si>
  <si>
    <t>FSCRI_RI_3511</t>
  </si>
  <si>
    <t>B89J23001040005</t>
  </si>
  <si>
    <t>A/18 ME-CT  A/20 ME-PA "VALUTAZIONE DELLA SICUREZZA DI PONTI,VIADOTTI,CAVALCAVIA E SOTTOVIA</t>
  </si>
  <si>
    <t>FSCRI_RI_4031</t>
  </si>
  <si>
    <t>D27H24001060006</t>
  </si>
  <si>
    <t>LAVORI DI MESSA IN SICUREZZA DELLA SP 5-BIS DI PIANA</t>
  </si>
  <si>
    <t>FSCRI_RI_3953</t>
  </si>
  <si>
    <t>D37H17001160002</t>
  </si>
  <si>
    <t>S.P. 119 “DI PORTELLA COLLA”: POLIZZI - PORTELLA COLLA — LAVORI DI SISTEMAZIONE E MESSA IN SICUREZZA</t>
  </si>
  <si>
    <t>FSCRI_RI_3957</t>
  </si>
  <si>
    <t>D37H18002260002</t>
  </si>
  <si>
    <t>COLLEGAMENTO TRA SS 121 E SS 118 ATTRAVERSO LE STRADE PROVINCIALI 26 DI GODRANO E 140 DI MARINEO.</t>
  </si>
  <si>
    <t>FSCRI_RI_3959</t>
  </si>
  <si>
    <t>D37H24001820006</t>
  </si>
  <si>
    <t>STRADA PROVINCIALE N° 1 “DI MONTELEPRE”: BORGO NUOVO – MONTELEPRE - PARTINICO</t>
  </si>
  <si>
    <t>FSCRI_RI_3981</t>
  </si>
  <si>
    <t>D37H25000150006</t>
  </si>
  <si>
    <t>MESSA IN SICUREZZA DELLA STRADA EX. CONSORTILE 13 DI MANDRANOVA SINO ALLA SP 53 DELL'INCATENA</t>
  </si>
  <si>
    <t>FSCRI_RI_3962</t>
  </si>
  <si>
    <t>D47H17001410006</t>
  </si>
  <si>
    <t>SP 9 BIS DI "CAMMINISI" - MANUTENZIONE STRAORDINARIA DA COLLESNAO A BIVIO FIRRIONELLO</t>
  </si>
  <si>
    <t>FSCRI_RI_3956</t>
  </si>
  <si>
    <t>D47H24000960002</t>
  </si>
  <si>
    <t>STRADA PROVINCIALE N° 54 BIS “DI GIBILMANNA”. LAVORI DI RIPRESA DEL PIANO VIABILE IN TRATTI SALTUARI</t>
  </si>
  <si>
    <t>FSCRI_RI_3964</t>
  </si>
  <si>
    <t>D57H16001650001</t>
  </si>
  <si>
    <t>STRADA PROVINCIALE N° 34 “DI PORTELLA DELLA GINESTRA”: PIANA DEGLI ALBANESI — S.V. PALERMO-SCIACCA.</t>
  </si>
  <si>
    <t>FSCRI_RI_3773</t>
  </si>
  <si>
    <t>F51B20001300003</t>
  </si>
  <si>
    <t>POTENZIAMENTO DEI COLLEGAMENTI STRADALI PER LA SS.115, L'AEROPORTO DI COMISO E LA SS. 514 RG-CT</t>
  </si>
  <si>
    <t>FSCRI_RI_3699</t>
  </si>
  <si>
    <t>SAC COMISO</t>
  </si>
  <si>
    <t>07.04 TRASPORTO AEREO</t>
  </si>
  <si>
    <t>H51D23000130005</t>
  </si>
  <si>
    <t>SVILUPPO DELL’AREA CARGO PRESSO L’AEROPORTO “PIO LA TORRE” DI COMISO (RG)</t>
  </si>
  <si>
    <t>FSCRI_RI_3713</t>
  </si>
  <si>
    <t>H51D23000140005</t>
  </si>
  <si>
    <t>INTERVENTI DI SPOSTAMENTO VERSO NORD DELLA VIABILITÀ COFFA-PORRAZZITO, CONTESTUALE REALIZZ. OPERE</t>
  </si>
  <si>
    <t>FSCRI_RI_3719</t>
  </si>
  <si>
    <t>H51D23000150005</t>
  </si>
  <si>
    <t>RIFUNZIONALIZZAZIONE TERMINAL PASSEGGERI</t>
  </si>
  <si>
    <t>FSCRI_RI_3721</t>
  </si>
  <si>
    <t>H51D23000160005</t>
  </si>
  <si>
    <t>REALIZZAZIONE DEL DEPOSITO CARBURANTI DEFINITIVO PRESSO L’AEROPORTO “PIO LA TORRE” DI COMISO (RG)</t>
  </si>
  <si>
    <t>FSCRI_RI_3730</t>
  </si>
  <si>
    <t>H51D23000170005</t>
  </si>
  <si>
    <t>INTERVENTI DI AMPLIAMENTO DELL’APRON IN DIREZIONE SUD</t>
  </si>
  <si>
    <t>FSCRI_RI_3725</t>
  </si>
  <si>
    <t>H57J23000030005</t>
  </si>
  <si>
    <t>INTERVENTI DI ADEGUAMENTO DEI SIGNS, DEGLI AVL E DEI MARKINGS DEL RACCORDO A.</t>
  </si>
  <si>
    <t>FSCRI_RI_3829</t>
  </si>
  <si>
    <t>I87H24000360002</t>
  </si>
  <si>
    <t>LAVORI DI MANUTENZIONE STRAORDINARIA E MESSA IN SICUREZZA DELLA S.P.N.37</t>
  </si>
  <si>
    <t>FSCRI_RI_3432</t>
  </si>
  <si>
    <t>Soprintendenza del mare</t>
  </si>
  <si>
    <t>G14H24000070001</t>
  </si>
  <si>
    <t>152 - IL PATRIMONIO RITROVATO: TUTELA, FRUIZIONE E VALORIZZAZIONE DEI RELITTI SOMMERSI SICILIANI</t>
  </si>
  <si>
    <t>FSCRI_RI_3542</t>
  </si>
  <si>
    <t>Soprintendenza di Siracusa</t>
  </si>
  <si>
    <t>G33G19000140006</t>
  </si>
  <si>
    <t>38 - RESTAURO DELL’ALA OVEST DEL CASTELLO CHE COMPRENDE LE DUE TORRI E IL BAGNO DELLA REGINA</t>
  </si>
  <si>
    <t>FSCRI_RI_3533</t>
  </si>
  <si>
    <t>G39D25000220006</t>
  </si>
  <si>
    <t>37 - CONSOLIDAMENTO E RESTAURO DEL TEMPIO DI APOLLO</t>
  </si>
  <si>
    <t>FSCRI_RI_3568</t>
  </si>
  <si>
    <t>Parco archeologico di Selinunte</t>
  </si>
  <si>
    <t>G39D23000280002</t>
  </si>
  <si>
    <t>156 - ANASTILOSI PARZIALE COLONNE SUD DEL TEMPIO "G"</t>
  </si>
  <si>
    <t>FSCRI_RI_3982</t>
  </si>
  <si>
    <t>G41B16000190006</t>
  </si>
  <si>
    <t>202 - PROGETTO DI RIQUALIFICAZIONE E VALORIZZAZIONE DELL'AREA  ARCHEOLOGICA E ANTIQUARIUM DI TINDARI</t>
  </si>
  <si>
    <t>FSCRI_RI_3605</t>
  </si>
  <si>
    <t>G44H22001100002</t>
  </si>
  <si>
    <t>10-OLTRE IL DIGITALE: ECOSISTEMA PER LA FRUIZIONE VALORIZZAZIONE COMUNICAZIONE LUOGHI DELLA CULTURA</t>
  </si>
  <si>
    <t>FSCRI_RI_4038</t>
  </si>
  <si>
    <t>G49D24000090001</t>
  </si>
  <si>
    <t>200 - RECUPERO E VALORIZZAZIONE DELLA TORRE DEL MARCHESE DI FINALE DI POLLINA</t>
  </si>
  <si>
    <t>FSCRI_RI_3480</t>
  </si>
  <si>
    <t>Soprintendenza di Agrigento</t>
  </si>
  <si>
    <t>G49D24000100001</t>
  </si>
  <si>
    <t>197 - LAVORI DI RESTAURO E RISANAMENTO CONSERVATIVO  COMPLESSO MONUMENTALE SANTO SPIRITO (AG)</t>
  </si>
  <si>
    <t>FSCRI_RI_3425</t>
  </si>
  <si>
    <t>G57B24000030006</t>
  </si>
  <si>
    <t>1 - RIQUALIFICAZIONE PARCO CASALOTTO NEL TERRITORIO COMUNALE DI ACI SANT’ANTONIO (CT)</t>
  </si>
  <si>
    <t>FSCRI_RI_3546</t>
  </si>
  <si>
    <t>G59D24000120002</t>
  </si>
  <si>
    <t>93 - COMPLETAMENTO DEL RESTAURO DEL CASTELLO SVEVO DI AUGUSTA</t>
  </si>
  <si>
    <t>FSCRI_RI_3606</t>
  </si>
  <si>
    <t>Parco delle isole Eolie</t>
  </si>
  <si>
    <t>G65I24000120006</t>
  </si>
  <si>
    <t>143 - LAVORI PER LA MUSEALIZZAZIONE DEL RELITTO DI CAPISTELLO A LIPARI</t>
  </si>
  <si>
    <t>FSCRI_RI_3610</t>
  </si>
  <si>
    <t>G69D24000120001</t>
  </si>
  <si>
    <t>199-CONOSCENZA RESTAURO E VALORIZZAZIONE DELLA CAPPELLA DEL CRISTO NERO DELLA CHIESA MADRE DI LICATA</t>
  </si>
  <si>
    <t>FSCRI_RI_3466</t>
  </si>
  <si>
    <t>G79D24000110001</t>
  </si>
  <si>
    <t>163 - ITINERARIO UNESCO ARABO-NORMANNO - CATTEDRALE SANTA VARGINE MARIA ASSUNTA DI PALERMO</t>
  </si>
  <si>
    <t>FSCRI_RI_3433</t>
  </si>
  <si>
    <t>G79D24000200001</t>
  </si>
  <si>
    <t>21 - MUSEO DEL TESORO DELL’ORDINE FRANCESCANO IN SICILIA</t>
  </si>
  <si>
    <t>FSCRI_RI_3882</t>
  </si>
  <si>
    <t>J59D16001720001</t>
  </si>
  <si>
    <t>LIMINA_PROGETTO DI CONSOLIDAMENTO</t>
  </si>
  <si>
    <t>FSCRI_RI_3868</t>
  </si>
  <si>
    <t>J69D16001960001</t>
  </si>
  <si>
    <t>CASTELL'UMBERTO_LAVORI DI CONSOLIDAMENTO</t>
  </si>
  <si>
    <t>FSCRI_RI_3359</t>
  </si>
  <si>
    <t>J29D16001480001</t>
  </si>
  <si>
    <t>S. SALVATORE FITALIA_RIPRISTINO ASSETTO AMBIENTALE IDROGEOLOGICO DEL VERSANTE IN LOC. CHIARAMONTE</t>
  </si>
  <si>
    <t>FSCRI_RI_3892</t>
  </si>
  <si>
    <t>J39D16001820001</t>
  </si>
  <si>
    <t>MOTTA SANT'ANASTASIA_CONSOLIDAMENTO ZONA NECK</t>
  </si>
  <si>
    <t>FSCRI_RI_4060</t>
  </si>
  <si>
    <t>H26B20000030005</t>
  </si>
  <si>
    <t>SANTO STEFANO DI CAMASTRA_CONSOLIDAMENTO C.DA CARCARELLA - I LOTTO</t>
  </si>
  <si>
    <t>FSCRI_RI_3332</t>
  </si>
  <si>
    <t>CONSORZIO DI BONIFICA 6 ENNA</t>
  </si>
  <si>
    <t>C17H17001490007</t>
  </si>
  <si>
    <t>MANUTENZIONE STRAORDINARIA ED EFFICIENTAMENTO TECNOLOGICO DELLA RETE IRRIGUA OLIVO</t>
  </si>
  <si>
    <t>FSCRI_RI_3313</t>
  </si>
  <si>
    <t>G38B23001420005</t>
  </si>
  <si>
    <t>DIGA OLIVO - INTERVENTIDI MANUTENZIONE STRAORDINARIA SCARICHI E SISTEMA DI TENUTA 1° LOTTO</t>
  </si>
  <si>
    <t>FSCRI_RI_4008</t>
  </si>
  <si>
    <t>ANAS SPA</t>
  </si>
  <si>
    <t>F37H23003840001</t>
  </si>
  <si>
    <t>REALIZZAZIONE DI OPERE DI SOSTEGNO PER LA FRANA AL KM 5+150 DELLA S.S. 643 DI POLIZZI GENEROSA (PA)</t>
  </si>
  <si>
    <t>FSCRI_RI_3154</t>
  </si>
  <si>
    <t>C68H22001440002</t>
  </si>
  <si>
    <t>SINAGRA_COMPLETAMENTO DELLE OPERE DI CONSOLIDAMENTO DEL VERSANTE E DI CONVOGLIAMENTO DELLE ACQUE</t>
  </si>
  <si>
    <t>FSCRI_RI_3514</t>
  </si>
  <si>
    <t>B97H22004860005</t>
  </si>
  <si>
    <t>A/20 ME-PA "MANUTENZIONE STRAORDINARIA DEL VIADOTTO FURIANO-KM 112,430</t>
  </si>
  <si>
    <t>FSCRI_RI_3519</t>
  </si>
  <si>
    <t>B46G22015980005</t>
  </si>
  <si>
    <t>A/18 ME-CT A/20 ME-PA 2VALUTAZIONE DELLA SICUREZZA DI PONTI, VIADOTTI, CAVALCAVIA E SOTTOVIA</t>
  </si>
  <si>
    <t>FSCRI_RI_3515</t>
  </si>
  <si>
    <t>B27H22004460005</t>
  </si>
  <si>
    <t>A/18 SR "PARATIA BERLINESE -EX ZONA ARCHEOLOGICA AL KM28+600 (PISTA IN DIREZIONE GELA)</t>
  </si>
  <si>
    <t>FSCRI_RI_3452</t>
  </si>
  <si>
    <t>B67H21009390005</t>
  </si>
  <si>
    <t>A/20 ME-PA"RIQUALIFICAZIONE BARRIERE DI SICUREZZA TRA GLI SVINCOLI DI MILAZZO E FALCONE</t>
  </si>
  <si>
    <t>FSCRI_RI_3525</t>
  </si>
  <si>
    <t>B41B23000630005</t>
  </si>
  <si>
    <t>A/18 ME-CT "BARRIERA ANTIRUMORE ALLA PROGRESSIVA KM. 73+000 DIR. CATANIA</t>
  </si>
  <si>
    <t>FSCRI_RI_3810</t>
  </si>
  <si>
    <t>F15F22000370002</t>
  </si>
  <si>
    <t>INTERVENTI URGENTI PER LA MESSA IN SICUREZZA DELLA SP 46 ISPICA-POZZALLO E SP 66 POZZALLO-SAMPIERI</t>
  </si>
  <si>
    <t>FSCRI_RI_3512</t>
  </si>
  <si>
    <t>B97H21008190005</t>
  </si>
  <si>
    <t>A20/ME-PA "RIQUALIF. BARRIERE DI SICUREZZA BORDO PONTE TRA LA BARRIEREA DI MESSINA SUD  E MILAZZO</t>
  </si>
  <si>
    <t>FSCRI_RI_4044</t>
  </si>
  <si>
    <t>G77H10004240005</t>
  </si>
  <si>
    <t>LAVORI DI SISTEMAZIONE ED AMMODERNAMENTO DELLA S.P.98 "EX TURISTICA" - PIANO DELLA VIABILITÀ O.P.80</t>
  </si>
  <si>
    <t>FSCRI_RI_3463</t>
  </si>
  <si>
    <t>B47H21006740005</t>
  </si>
  <si>
    <t>A/18 E A/20 "INSTALLAZIONE CASSE AUTOMATICHE E ADEGUAMENTO VARCHI</t>
  </si>
  <si>
    <t>FSCRI_RI_3999</t>
  </si>
  <si>
    <t>B97H23000450002</t>
  </si>
  <si>
    <t>MESSA IN SICUREZZA DELLA SP 37 SCIACCA-CALTABELLOTTA</t>
  </si>
  <si>
    <t>FSCRI_RI_3459</t>
  </si>
  <si>
    <t>G39D24000180001</t>
  </si>
  <si>
    <t>192 - RESTAURO DEL COLONNATO DEL CHIOSTRO DEL COMPLESSO MONUMENTALE DEI BENEDETTINI IN MONREALE</t>
  </si>
  <si>
    <t>FSCRI_RI_3900</t>
  </si>
  <si>
    <t>H39H17000040006</t>
  </si>
  <si>
    <t>CONSOLIDAMENTO DEL VERSANTE A VALLE DEL QUARTIERE SAN PIETRO E DELLA SS 643 DELLE MADONIE</t>
  </si>
  <si>
    <t>FSCRI_RI_3832</t>
  </si>
  <si>
    <t>I87H23001490003</t>
  </si>
  <si>
    <t>LAVORI DI MANUTENZIONE STRAORDINARIA DELLE SS.PP. N. 6, 26, 31, 70, 102, 103, 134, 155, 157 E 222</t>
  </si>
  <si>
    <t>FSCRI_RI_3831</t>
  </si>
  <si>
    <t>I27H23001910003</t>
  </si>
  <si>
    <t>LAVORI DI MANUTENZIONE STRAORDINARIA DELLE SS.PP. N. 16, 23, 24, 42, 44, 130, 198 E 238.</t>
  </si>
  <si>
    <t>FSCRI_RI_3364</t>
  </si>
  <si>
    <t>D89G15001110001</t>
  </si>
  <si>
    <t>VALLELUNGA PRATAMENO_CONSOLIDAMENTO DELLA FRANA DI SCORRIMENTO A NORD DEL CENTRO ABITATO</t>
  </si>
  <si>
    <t>FSCRI_RI_3896</t>
  </si>
  <si>
    <t>G26F23000030006</t>
  </si>
  <si>
    <t>NARO_OPERE DI RIFUNZIONALIZZAZIONE IDRAULICA DI UN TRATTO DEL TORRENTE ROCCA DI MENDOLA</t>
  </si>
  <si>
    <t>FSCRI_RI_3875</t>
  </si>
  <si>
    <t>G38H23000840006</t>
  </si>
  <si>
    <t>GELA_RIPRISTINO DELLA SEZIONE IDRAULICA DI TRATTI DEL TORRENTE RABBITO E DEL TORRENTE ROCCAZZELLI</t>
  </si>
  <si>
    <t>FSCRI_RI_3920</t>
  </si>
  <si>
    <t>G78H23000850006</t>
  </si>
  <si>
    <t>TROINA_LAVORI DI PULITURA DELL’ALVEO DEL FIUME SOTTO DI TROINA E FORMAZIONE DI GABBIONATE</t>
  </si>
  <si>
    <t>FSCRI_RI_3741</t>
  </si>
  <si>
    <t>H27H23001990009</t>
  </si>
  <si>
    <t>PANTELLERIA_MISE E CONSOLIDAMENTO DELLA STRADA COMUNALE DENOMINATA  VICOLO DELLE QUERCE</t>
  </si>
  <si>
    <t>FSCRI_RI_3923</t>
  </si>
  <si>
    <t>I77B15000450005</t>
  </si>
  <si>
    <t>LONGI_CONSOLIDAMENTO A DIFESA DEL CENTRO ABITATO ZONA SOTTOSTANTE PIAZZA DEGLI EROI E VIA S. CROCE</t>
  </si>
  <si>
    <t>FSCRI_RI_3411</t>
  </si>
  <si>
    <t>J29D16001490001</t>
  </si>
  <si>
    <t>RANDAZZO_CONSOLIDAMENTO E MISE DELL'INSEDIAMENTO ABITATIVO_TORRENTE ANNUNZIA</t>
  </si>
  <si>
    <t>FSCRI_RI_3870</t>
  </si>
  <si>
    <t>J39D16001680001</t>
  </si>
  <si>
    <t>CINISI_LAVORI DI MESSA IN SICUREZZA DELLA SCOGLIERA DI MAGAGGIARI</t>
  </si>
  <si>
    <t>FSCRI_RI_3921</t>
  </si>
  <si>
    <t>J39D16001780001</t>
  </si>
  <si>
    <t>TUSA_LAVORI DI CONSOLIDAMENTO</t>
  </si>
  <si>
    <t>G86F23000060006</t>
  </si>
  <si>
    <t>MARSALA_LAVORI DI PULIZIA DEL CANALE DI SCOLO E DELLE FASCE A RIDOSSO DI UN TRATTO DI FIUME SOSSIO</t>
  </si>
  <si>
    <t>B38H24001050001</t>
  </si>
  <si>
    <t>GROTTE_OPERE DI RIFUNZIONALIZZAZIONE DI UN TRATTO DEL TORRENTE IN C.DA FIUMARA-CARCAROLLI</t>
  </si>
  <si>
    <t>FSCRI_RI_3902</t>
  </si>
  <si>
    <t>J89D16003190001</t>
  </si>
  <si>
    <t>REALMONTE_CONSOLIDAMENTO DELLA ZONA SUD-OVEST DEL C.A. VIA UDINE, NELL'AREA DELL'ASILO NIDO</t>
  </si>
  <si>
    <t>FSCRI_RI_4011</t>
  </si>
  <si>
    <t>B59J22003210002</t>
  </si>
  <si>
    <t>MANUTENZIONE STRAORDINARIA SULLA CONSORTILE N.8 “MIANO” - SCLAFANI BAGNI.</t>
  </si>
  <si>
    <t>FSCRI_RI_3786</t>
  </si>
  <si>
    <t>COMUNE DI BALESTRATE</t>
  </si>
  <si>
    <t>B67H20010150006</t>
  </si>
  <si>
    <t>LAVORI DI COMPLETAMENTO STRADA DI ACCESSO AL PORTO (2° STRALCIO)</t>
  </si>
  <si>
    <t>FSCRI_RI_4006</t>
  </si>
  <si>
    <t>B69J22003120002</t>
  </si>
  <si>
    <t>INTERVENTI DI MANUTENZIONE STRAORDINARIA SULLA SP 54-BIS DI GIBILMANNA – ISNELLO.</t>
  </si>
  <si>
    <t>FSCRI_RI_4010</t>
  </si>
  <si>
    <t>B99J22002960002</t>
  </si>
  <si>
    <t>INTERVENTI DI MANUTENZIONE STRAORDINARIA SULLA SP 29 DELLE PETRALIE</t>
  </si>
  <si>
    <t>FSCRI_RI_3795</t>
  </si>
  <si>
    <t>C41B22002220006</t>
  </si>
  <si>
    <t>REALIZZAZIONE DI VIABILITÀ E PARCHEGGIO IN PROSSIMITÀ DELLA SCUOLA “MADRE TERESA DI CALCUTTA"</t>
  </si>
  <si>
    <t>FSCRI_RI_3955</t>
  </si>
  <si>
    <t>D47H15000430002</t>
  </si>
  <si>
    <t>S.P. N. 9 DELLE MADONIE- LA VORI PER LA SISTEMAZIONE DEL PIANO VIARIO, MESSA IN SICUREZZA. LOTTO 1</t>
  </si>
  <si>
    <t>FSCRI_RI_3783</t>
  </si>
  <si>
    <t>AIRGEST SPA TP</t>
  </si>
  <si>
    <t>E47J24000080005</t>
  </si>
  <si>
    <t>RISTRUTTURAZIONE E ADEGUAMENTO SISMICO DELLA CASERMA VV.FF. DEL DISTACCAMENTO DI BIRGI</t>
  </si>
  <si>
    <t>FSCRI_RI_4037</t>
  </si>
  <si>
    <t>COMUNE DI RAFFADALI (AG)</t>
  </si>
  <si>
    <t>E61B21004000005</t>
  </si>
  <si>
    <t>COMPLETAMENTO DELLA STRADA ESTERNA DI SNELLIMENTO TRAFFICO A VALLE DELL'ABITATO DI RAFFADALI (AG).</t>
  </si>
  <si>
    <t>FSCRI_RI_3967</t>
  </si>
  <si>
    <t>COMUNE DI SUTERA</t>
  </si>
  <si>
    <t>E73H20000290005</t>
  </si>
  <si>
    <t>INTERVENTI  NEI "PERCORSI INTERNI AI MEZZI DI SOCCORSO", UNICHE VIE DI FUGA DAL QUARTIERE RABATO E R</t>
  </si>
  <si>
    <t>FSCRI_RI_3996</t>
  </si>
  <si>
    <t>COMUNE DI VALLEDOLMO</t>
  </si>
  <si>
    <t>F37H24001090008</t>
  </si>
  <si>
    <t>VALLEDOLMO.RICHIESTA FINANZIAMENTO MANUTENZIONE STRAORDINARIA STRADE ESTERNE COSTITUENTI VIA DI FUGA</t>
  </si>
  <si>
    <t>FSCRI_RI_3761</t>
  </si>
  <si>
    <t>COMUNE DI MELILLI (SR)</t>
  </si>
  <si>
    <t>F77H24000650005</t>
  </si>
  <si>
    <t>RIFACIMENTO E AMPLIAM. MANTO STRADALE DI COLLEGAMENTO TRA LA BRATELLA AUTOSTRADALE, AREA PIP E ASI</t>
  </si>
  <si>
    <t>FSCRI_RI_3537</t>
  </si>
  <si>
    <t>G69D24000370002</t>
  </si>
  <si>
    <t>121 - COMPLETAMENTO DEI LAVORI DI RIQUALIFICAZIONE DELL’EX CINEMA TEATRO “CAPPELLO” DI AVOLA</t>
  </si>
  <si>
    <t>FSCRI_RI_3176</t>
  </si>
  <si>
    <t>COMUNE DI MARINEO</t>
  </si>
  <si>
    <t>08.RIQUALIFICAZIONE URBANA</t>
  </si>
  <si>
    <t>08.01 EDILIZIA E SPAZI PUBBLICI</t>
  </si>
  <si>
    <t>G93D21001580002</t>
  </si>
  <si>
    <t>ABBATTIMENTO BARRIERE ARCHITETTONICHE NEL SANTUARIO MADONNA DELLA DAJNA-MARINEO (ART. 53 DL 13/2023)</t>
  </si>
  <si>
    <t>FSCRI_RI_3984</t>
  </si>
  <si>
    <t>GESAP</t>
  </si>
  <si>
    <t>H31D24000020002</t>
  </si>
  <si>
    <t>POTENZIAMENTO ED ADEGUAMENTO INFRASTRUTTURE AIR SIDE - 400 HZ</t>
  </si>
  <si>
    <t>FSCRI_RI_3980</t>
  </si>
  <si>
    <t>H34G24000030002</t>
  </si>
  <si>
    <t>AMPLIAMENTO DEL CORPO A DEL TERMINAL PASSEGGERI</t>
  </si>
  <si>
    <t>FSCRI_RI_3908</t>
  </si>
  <si>
    <t>COMUNE DI LAMPEDUSA E LINOSA</t>
  </si>
  <si>
    <t>H57H21007260002</t>
  </si>
  <si>
    <t>LAVORI DI MANUTENZIONE STRADE EXTRAURBANE DELL’ISOLA DI LINOSA</t>
  </si>
  <si>
    <t>FSCRI_RI_4000</t>
  </si>
  <si>
    <t>COMUNE DI SCLAFANI BAGNI</t>
  </si>
  <si>
    <t>I59J09000190002</t>
  </si>
  <si>
    <t>COMPLETAMENTO DEL COLLEGAMENTO VIARIO TRA IL COMUNE DI SCLAFANI BAGNI E LA STRADA VALLEDOLMO</t>
  </si>
  <si>
    <t>FSCRI_RI_3677</t>
  </si>
  <si>
    <t>COMUNE DI ISPICA</t>
  </si>
  <si>
    <t>I71B24000130002</t>
  </si>
  <si>
    <t>LAVORI DI RIFAC.TO DEL PONTE IN C.DA COZZO MUNÌ - COMUNE DI ISPICA (RG) PER RICONGIUNGIMENTO STRADA</t>
  </si>
  <si>
    <t>FSCRI_RI_3784</t>
  </si>
  <si>
    <t>COMUNE DI MISILMERI</t>
  </si>
  <si>
    <t>J24E24000040006</t>
  </si>
  <si>
    <t>PROGETTO DI ALLARGAMENTO DELLA VIA PELLINGRA (INNESTO CON VIALE EUROPA)</t>
  </si>
  <si>
    <t>FSCRI_RI_3471</t>
  </si>
  <si>
    <t>Parco Archeologico di Gela</t>
  </si>
  <si>
    <t>G28E22000180002</t>
  </si>
  <si>
    <t>43 - INTERVENTI DI MESSA IN SICUREZZA DEL SITO DELLE SOLFARE DI TRABIA TALLARITA, MANUTENZIONE</t>
  </si>
  <si>
    <t>FSCRI_RI_3591</t>
  </si>
  <si>
    <t>G38E22000420001</t>
  </si>
  <si>
    <t>59 - TUTELA E VALORIZZAZIONE DELLE MURA TIMOLEONTEE E DELLE STRUTTURE ARCAICHE, COMPLETAMENTO DEI PE</t>
  </si>
  <si>
    <t>FSCRI_RI_3478</t>
  </si>
  <si>
    <t>G79D23004780001</t>
  </si>
  <si>
    <t>168 - PATRIMONIO ARABO - NORMANNO: LAVORI DI MUSEALIZZAZIONE DELLA CUBA</t>
  </si>
  <si>
    <t>FSCRI_RI_3438</t>
  </si>
  <si>
    <t>G79D24000130001</t>
  </si>
  <si>
    <t>170 - PATRIMONIO ARABO - NORMANNO : TUTELA E VALORIZZAZIONE DELL'USCIBENE</t>
  </si>
  <si>
    <t>FSCRI_RI_3473</t>
  </si>
  <si>
    <t>G79D24000190001</t>
  </si>
  <si>
    <t>166 -ITINERARIO DEL LIBERTY IN SICILIA: VILLINO FLORIO ALL'OLIVUZZA - "MUSEO DELLA BELLA EPOQUE"</t>
  </si>
  <si>
    <t>FSCRI_RI_3443</t>
  </si>
  <si>
    <t>G79D24000300001</t>
  </si>
  <si>
    <t>161 - RESTAURO E RIFUNZIONALIZZAZIONE DI VILLA RAFFO SISTEMAZIONE SPAZI ESTERNI E RESTAURO CAPPELLA</t>
  </si>
  <si>
    <t>FSCRI_RI_3475</t>
  </si>
  <si>
    <t>Soprintendenza di Caltanissetta</t>
  </si>
  <si>
    <t>G82F24000170002</t>
  </si>
  <si>
    <t>48 - LAVORI DI RIQUALIFICAZIONE DEL CASTELLO MANFREDONICO CON ALLESTIMENTO DI UN MUSEO TEMATICO MEDI</t>
  </si>
  <si>
    <t>FSCRI_RI_3464</t>
  </si>
  <si>
    <t>G89D24000040001</t>
  </si>
  <si>
    <t>194 - RESTAURO DEGLI APPARATI DECORATIVI INTERNI E RIQUALIFICAZIONE ESTERNA DEL DUOMO DI CEFALÙ</t>
  </si>
  <si>
    <t>FSCRI_RI_4055</t>
  </si>
  <si>
    <t>D62C12000240001</t>
  </si>
  <si>
    <t>203 - RIQUALIFICAZIONE CASTELLO URSINO DI CATANIA</t>
  </si>
  <si>
    <t>FSCRI_RI_3717</t>
  </si>
  <si>
    <t>SAC CATANIA</t>
  </si>
  <si>
    <t>H64G21000010005</t>
  </si>
  <si>
    <t>MIGLIORAMENTO DEL COMPARTO SECURITY DEL PIANO PARTENZE</t>
  </si>
  <si>
    <t>FSCRI_RI_3718</t>
  </si>
  <si>
    <t>H61D22000190005</t>
  </si>
  <si>
    <t>VARCO DOGANALE E DI SECURITY, VIABILITÀ INTERNA SEDIME ED OPERE DI PERTINENZA</t>
  </si>
  <si>
    <t>FSCRI_RI_3965</t>
  </si>
  <si>
    <t>D37H16001690001</t>
  </si>
  <si>
    <t>S.P. N. 42 “DI TAGLIAVIA”. LAVORI DI MESSA IN SICUREZZA</t>
  </si>
  <si>
    <t>FSCRI_RI_3728</t>
  </si>
  <si>
    <t>COMUNE DI MUSSOMELI</t>
  </si>
  <si>
    <t>D87H24001010002</t>
  </si>
  <si>
    <t>MANUTENZIONE E MESSA IN SICUREZZA DELLE STRADE ZONA NORD E ZONA SUD DEL CENTRO ABITATO DI MUSSOMELI</t>
  </si>
  <si>
    <t>FSCRI_RI_3830</t>
  </si>
  <si>
    <t>COMUNE DI ACQUAVIVA PLATANI</t>
  </si>
  <si>
    <t>I67H24000450002</t>
  </si>
  <si>
    <t>MESSA IN SICUREZZA COLLEGAMENTO VIARIO TRA CENTRO URBANO E STAZIONE FERROVIARIA DI ACQUAVIVA PLATANI</t>
  </si>
  <si>
    <t>FSCRI_RI_4064</t>
  </si>
  <si>
    <t>COMUNE DI COLLESANO</t>
  </si>
  <si>
    <t>E46G24000100001</t>
  </si>
  <si>
    <t>PROGETTO DI RIQUALIFICAZIONE DELLE VIE DI FUGA E VIE LIMITROFE</t>
  </si>
  <si>
    <t>FSCRI_RI_3673</t>
  </si>
  <si>
    <t>D27H24000860006</t>
  </si>
  <si>
    <t>LAVORI DI RIFACIMENTO E MESSA IN SICUREZZA DELLA STRADA DI COLLEGAMENTO TRA LA SP.157  E LA SP.160</t>
  </si>
  <si>
    <t>FSCRI_RI_4065</t>
  </si>
  <si>
    <t>COMUNE DI TERME VIGLIATORE</t>
  </si>
  <si>
    <t>E81B24000130004</t>
  </si>
  <si>
    <t>LAVORI DI COMPLETAMENTO, IN PROSECUZIONE, DELLA STRADA PUBBLICA DI ACCESSO ALLA PIAZZA MUNICIPALE.</t>
  </si>
  <si>
    <t>FSCRI_RI_3782</t>
  </si>
  <si>
    <t>E47J24000060005</t>
  </si>
  <si>
    <t>AMMODERNAMENTO E RIQUALIFICAZIONE AREA ARRIVI EXTRA SHEGEN PIANO TERRA DELL’AEROPORTO CIVILE «FLORIO</t>
  </si>
  <si>
    <t>FSCRI_RI_3776</t>
  </si>
  <si>
    <t>E47J24000030005</t>
  </si>
  <si>
    <t>AMMODERNAMENTO E RIQUALIFICAZIONE AREA CHECK-IN ED AREA ACCODAMENTI, PIANO TERRA DELL’AEROPORTO CIVI</t>
  </si>
  <si>
    <t>FSCRI_RI_3779</t>
  </si>
  <si>
    <t>E47J24000040005</t>
  </si>
  <si>
    <t>AMMODERNAMENTO E RIQUALIFICAZIONE AREA PARTENZE E CONTROLLO VARCHI PIANO PRIMO DELL’AEROPORTO CIVILE</t>
  </si>
  <si>
    <t>FSCRI_RI_3781</t>
  </si>
  <si>
    <t>E47J24000050005</t>
  </si>
  <si>
    <t>AMMODERNAMENTO E RIQUALIFICAZIONE AREA PARTENZE EXTRA SHEGEN PIANO PRIMO DELL’AEROPORTO CIVILE</t>
  </si>
  <si>
    <t>FSCRI_RI_3774</t>
  </si>
  <si>
    <t>E47J24000020005</t>
  </si>
  <si>
    <t>RIQUALIFICAZIONE SISTEMA DI CONTROLLO BHS – BAGGAGE HANDLING SYSTEM AL SERVIZIO DELL’AEROPORTO CIVIL</t>
  </si>
  <si>
    <t>FSCRI_RI_3990</t>
  </si>
  <si>
    <t>D47H24001010001</t>
  </si>
  <si>
    <t>LAVORI DI MANUTENZIONE STRAORDINARIA DELLA VIABILITÀ COMUNALE EXTRAURBANA</t>
  </si>
  <si>
    <t>FSCRI_RI_3834</t>
  </si>
  <si>
    <t>E41D24000990005</t>
  </si>
  <si>
    <t>DOTAZIONE IMPIANTO 400 HZ STAND 305-306-307</t>
  </si>
  <si>
    <t>FSCRI_RI_3771</t>
  </si>
  <si>
    <t>E45H24000200002</t>
  </si>
  <si>
    <t>OPERE DI SISTEMAZIONE IDRAULICA ED AMBIENTALI DELL’IMPIANTO DEPURAZIONE AL SERVIZIO DELL’AEROPORTO</t>
  </si>
  <si>
    <t>FSCRI_RI_4041</t>
  </si>
  <si>
    <t>G69I24000720002</t>
  </si>
  <si>
    <t>FORNITURA DI MEZZI ED ATTREZZATURE AIB - AUTOCARRI 4X4 CABINA DOPPIA CON SERBATOIO DA 3000 LT</t>
  </si>
  <si>
    <t>FSCRI_RI_4042</t>
  </si>
  <si>
    <t>G69I24000730001</t>
  </si>
  <si>
    <t>FORNITURA DI MEZZI ED ATTREZZATURE ANTINCENDIO - PICK UP 4X4 CABINA DOPPIA CON SERBATOIO DA 400 L</t>
  </si>
  <si>
    <t>C61H14000270002</t>
  </si>
  <si>
    <t xml:space="preserve">“ACCORDO DI PROGRAMMA DI TERMINI IMERESE – OPERE DI URBANIZZAZIONE PRIMARIA DELL’AGGLOMERATO INDUSTRIALE DI TERMINI IMERESE (PA) - 2^ FASE COD. INT. PA003 </t>
  </si>
  <si>
    <t>FSCRI_RI_3963</t>
  </si>
  <si>
    <t>F42I16000080001</t>
  </si>
  <si>
    <t>201 - PROGETTO DI RESTAURO RIFUNZIONALIZZAZIONE VALORIZZAZIONE TURISTICO CULTURALE DEL FORTE GONZAGA</t>
  </si>
  <si>
    <t>FSCRI_RI_3582</t>
  </si>
  <si>
    <t xml:space="preserve"> COMUNE DI MESSINA</t>
  </si>
  <si>
    <t>F43H19001240006</t>
  </si>
  <si>
    <t>REALIZZAZIONE DI UN ASILO NIDO IN LOCALITÀ SPERONE - SERRI</t>
  </si>
  <si>
    <t>FSCRI_RI_3160</t>
  </si>
  <si>
    <t>ATO AG9 / AICA</t>
  </si>
  <si>
    <t>C43H11000160004</t>
  </si>
  <si>
    <t>OPERE DI RISTRUTTURAZIONE ED AUTOMAZIONE  RETE IDRICA DI AGRIGENTO – PRIMO STRALCIO.</t>
  </si>
  <si>
    <t>FSCRI_RI_3630</t>
  </si>
  <si>
    <t xml:space="preserve"> COMUNE DI MUSSOMELI</t>
  </si>
  <si>
    <t>D89J19000510001</t>
  </si>
  <si>
    <t>LAVORI DI RISTRUTTURAZIONE E IMPLEMENTAZIONE DEI SERVIZI DI CURA PER LA PRIMA INFANZIA - ASILO NIDO</t>
  </si>
  <si>
    <t>SIC-9990006</t>
  </si>
  <si>
    <t xml:space="preserve"> COMUNE DI RAVANUSA</t>
  </si>
  <si>
    <t>F76C18001320005</t>
  </si>
  <si>
    <t>Ristrutturazione ed efficientamento energetico dell'asilo nido comunale</t>
  </si>
  <si>
    <t>FSCRI_RI_3428</t>
  </si>
  <si>
    <t xml:space="preserve"> COMUNE DI MELILLI</t>
  </si>
  <si>
    <t>F73H19000260002</t>
  </si>
  <si>
    <t>REALIZZAZIONE DI UN ASILO NIDO IN VIA DEI TULIPANI A VILLASMUNDO</t>
  </si>
  <si>
    <t>SIC-9990002</t>
  </si>
  <si>
    <t xml:space="preserve"> COMUNE DI RAGUSA</t>
  </si>
  <si>
    <t>F24D24001140006</t>
  </si>
  <si>
    <t>LAVORI DI MANUTENZIONE STRAORDINARIA ED EFFICENTAMENTO ENERGETICO DELL'ASILO NIDO PATRO</t>
  </si>
  <si>
    <t>C28C20000940002</t>
  </si>
  <si>
    <t xml:space="preserve">LAVORI DI RIQUALIFICAZIONE E MESSA IN SICUREZZA -STRADE AGGLOMERATO INDUSTRIALE DI CARINI – CODICE INTERNO PA013 </t>
  </si>
  <si>
    <t>FSCRI_RI_3615</t>
  </si>
  <si>
    <t xml:space="preserve"> COMUNE DI VALVERDE</t>
  </si>
  <si>
    <t>I73H18000060002</t>
  </si>
  <si>
    <t>LAVORI DI RISTRUTTURAZIONE MEDIANTE DEMOLIZIONE E RICOSTRUZIONE DEI LOCALI DESTINATI AD ASILO NIDO</t>
  </si>
  <si>
    <t>SIC-9990003</t>
  </si>
  <si>
    <t xml:space="preserve"> COMUNE DI RAMACCA</t>
  </si>
  <si>
    <t>F17D19000270006</t>
  </si>
  <si>
    <t>LAVORI DI SISTEMAZIONE ESTERNA, EFFICIANTAMENTO ENERGETICO E COMPLETAMENTO ASILO NIDO</t>
  </si>
  <si>
    <t>SIC-9990004</t>
  </si>
  <si>
    <t xml:space="preserve"> COMUNE DI PETROSINO</t>
  </si>
  <si>
    <t>E33C19000020002</t>
  </si>
  <si>
    <t>LAVORI DI ADEGUAMENTO, RIFUNZIONALIZZAZIONE, EFFICIENTAMENTO ENERGETICO E RISTRUTTURAZIONE DELL'ASILO NIDO FRANCA RAME</t>
  </si>
  <si>
    <t>FSCRI_RI_3985</t>
  </si>
  <si>
    <t>Commissario Dissalatori</t>
  </si>
  <si>
    <t>C73F24000200003</t>
  </si>
  <si>
    <t>REALIZZAZIONE DI IMPIANTI DI DISSALAZIONE, ANCHE MOBILI, NEI COMUNI DI PORTO EMPEDOCLE, TRAPANI E GELA</t>
  </si>
  <si>
    <t>FSCRI_RI_3421</t>
  </si>
  <si>
    <t>AZIENDE SSR</t>
  </si>
  <si>
    <t>G75F24000320001</t>
  </si>
  <si>
    <t>POTENZIAMENTO RETE OSPEDALIERA EX DL34/2020</t>
  </si>
  <si>
    <t>FSCRI_RI_3997</t>
  </si>
  <si>
    <t>G74F24000220001</t>
  </si>
  <si>
    <t>ATTIVITÀ DI ASSISTENZA E SUPPORTO TECNICO OPERATIVO DI CASSA DEPOSITI E PRESTITI ALLA REGIONE SICILIANA ALLA GESTIONE DELLE RISORSE FSC 2021-2027</t>
  </si>
  <si>
    <t>7EA95D7A</t>
  </si>
  <si>
    <t>G78C24001700001</t>
  </si>
  <si>
    <t>Accordo di finanziamento per la gestione del Fondo agevolativo di cui all’iniziativa denominata “Ripresa Sicilia” a valere sulle risorse FSC 2021-2027 03.01</t>
  </si>
  <si>
    <t>2EE34418</t>
  </si>
  <si>
    <t>Cofinanziamento Misura agevolativa Contratto di sviluppo</t>
  </si>
  <si>
    <t>36A0363B</t>
  </si>
  <si>
    <t>Fare Impresa in Sicilia (FAInSicilia)</t>
  </si>
  <si>
    <t>7F2A9778</t>
  </si>
  <si>
    <t>Riqualificazione dei Complessi termali di Sciacca e di Acireale</t>
  </si>
  <si>
    <t>SIC-9990005</t>
  </si>
  <si>
    <t>04.ENERGIA</t>
  </si>
  <si>
    <t>04.01 EFFICIENZA ENERGETICA</t>
  </si>
  <si>
    <t>LINEA DI AZIONE - EFFICIENZA ENERGETICA</t>
  </si>
  <si>
    <t>FSCRI_RI_3408</t>
  </si>
  <si>
    <t>BANDO PUBBLICO PER LA RIQUALIFICAZIONE URBANA DEI CENTRI ABITATI DELLA REGIONE SICILIANA</t>
  </si>
  <si>
    <t>ASSISTENZA TECNICA ALL’ACCORDO DI COESIONE E RAFFORZAMENTO GOVERNANCE E CAPACITÀ AMMINISTRATIVA</t>
  </si>
  <si>
    <t>187857F7</t>
  </si>
  <si>
    <t>03.02 TURISMO E OSPITALITÀ</t>
  </si>
  <si>
    <t>Agevolazioni per le imprese del settore turistico alberghiero ed extra-alberghiero</t>
  </si>
  <si>
    <t>FSCRI_RI_3526</t>
  </si>
  <si>
    <t>AVVISO PUBBLICO PER IMPIANSTICA SPORTIVA</t>
  </si>
  <si>
    <t>CF9566CE</t>
  </si>
  <si>
    <t>Contributi a sostegno delle imprese di produzione cinematografiche ed audiovisive</t>
  </si>
  <si>
    <t>FSCRI_RI_4053</t>
  </si>
  <si>
    <t>COMUNE DI SAMBUCA DI SICILIA</t>
  </si>
  <si>
    <t>I15J19000130001</t>
  </si>
  <si>
    <t>PROGETTO DI BONIFICA AMBIENTALE DA CONTAMINAZIONE DA AMIANTO</t>
  </si>
  <si>
    <t xml:space="preserve">COMUNE DI SANT'AGATA DI MILITELLO </t>
  </si>
  <si>
    <t>J46C07000050008</t>
  </si>
  <si>
    <t>LAVORI DI DRAGAGGIO SELETTIVO DEL FONDALE DEL PORTO DI SANTA AGATA DI MILITELLO (ME)</t>
  </si>
  <si>
    <t>2_SEMESTRE_2026</t>
  </si>
  <si>
    <t>1_SEMESTRE_2027</t>
  </si>
  <si>
    <t>2_SEMESTRE_2027</t>
  </si>
  <si>
    <t>AUTORITA' PORTUALE SICILIA OVEST</t>
  </si>
  <si>
    <t>I87F25000010005</t>
  </si>
  <si>
    <t>INTERVENTO DI MANUTENZIONE STRAORDINARIA E RIFUNZIONALIZZAZIONE DELLA BANCHINA SAN PIETRO - SCIACCA</t>
  </si>
  <si>
    <t>1_SEMESTRE_2028</t>
  </si>
  <si>
    <t>2_SEMESTRE_2030</t>
  </si>
  <si>
    <t>Dipartimento Infrastrutture</t>
  </si>
  <si>
    <t>G64F18000160001</t>
  </si>
  <si>
    <t>LAVORI DI MESSA IN SICUREZZA DEL PORTO DI MARETTIMO A SUD DEL CENTRO ABITATO</t>
  </si>
  <si>
    <t>2_SEMESTRE_2031</t>
  </si>
  <si>
    <t>COMUNE DI FICARRA (ME)</t>
  </si>
  <si>
    <t>PROGETTO ESECUTIVO DEI LAVORI PER LA RIQUALIFICAZIONE ED IL POTENZIAMENTO DELLA STRADA INTERCOMUNALE SP. 145 FINALIZZATI AD ELEVARE IL LIVELLO DI SVILUPPO E SICUREZZA DEL TERRITORIO - I LOTTO DELLA VIA LOGGE ALLA LOCALITA' PIANO CORTE (COMUNE DI FICARRA ME )</t>
  </si>
  <si>
    <t>Dipartimento Regionale Tecnico</t>
  </si>
  <si>
    <t>G56F23000130007</t>
  </si>
  <si>
    <t>LAVORI DI MANUTENZIONE STRAORDINARIA DELL’ALVEO DEL TORRENTE VERDERAME E DI MITIGAZIONE DEL RISCHIO IDROGEOLOGICO DEL BACINO PER LA MESSA IN SICUREZZA E RIPRISTINO DELLA FUNZIONALITÀ IDRAULICA A SEGUITO DELL’EVENTO CALAMITOSO ALLUVIONALE VERIFICATOSI NELL’AUTUNNO 2022</t>
  </si>
  <si>
    <t>2_SEMESTRE_2028</t>
  </si>
  <si>
    <t>C64E17001840002</t>
  </si>
  <si>
    <t xml:space="preserve">“ACCORDO DI PROGRAMMA DI TERMINI IMERESE – LAVORI DI REALIZZAZIONE E ADEGUAMENTO DELLA VIABILITÀ DI COLLEGAMENTO TRA IL PORTO DI TERMINI IMERESE E LA ZONA INDUSTRIALE - COD. INT. PA011 </t>
  </si>
  <si>
    <t>Accordo per la Coesione Governo - Regione Siciliana 
Allegato A2 Elenco interventi finanziati in anticipazione FSC 21-27</t>
  </si>
  <si>
    <t>AreaTematica</t>
  </si>
  <si>
    <t>Linea di Intervento</t>
  </si>
  <si>
    <t>Cup</t>
  </si>
  <si>
    <t>Titolo</t>
  </si>
  <si>
    <t>Importo FSC 21-27 (anticipazione)</t>
  </si>
  <si>
    <t>Note</t>
  </si>
  <si>
    <t>05.Ambiente e risorse naturali</t>
  </si>
  <si>
    <t>NATURA E BIODIVERSITA'</t>
  </si>
  <si>
    <t>I83B19000340006</t>
  </si>
  <si>
    <t>Progetto esecutivo per la tutela e la valorizzazione del parco urbano e dell’area attrezzata di Pianette</t>
  </si>
  <si>
    <t>08. Riqualificazione urbana</t>
  </si>
  <si>
    <t>EDILIZIA E SPAZI PUBBLICI</t>
  </si>
  <si>
    <t>G51E20000620002</t>
  </si>
  <si>
    <t>MESSA IN SICUREZZA, MEDIANTE DEMOLIZIONE E RICOSTRUZIONE, DELL’AREA DI INGRESSO AL CIMITERO COMUNALE</t>
  </si>
  <si>
    <t>RISORSE IDRICHE</t>
  </si>
  <si>
    <t>J27H21004250006</t>
  </si>
  <si>
    <t>RISTRUTTURAZIONE CONDOTTA ACQUA POTABILE RISALAJMI</t>
  </si>
  <si>
    <t>C41B08000340006</t>
  </si>
  <si>
    <t>Progetto esecutivo relativo alla costruzione di una stazione dei carabinieri</t>
  </si>
  <si>
    <t>02.Digitalizzazione</t>
  </si>
  <si>
    <t>TECNOLOGIE E SERVIZI DIGITALI</t>
  </si>
  <si>
    <t>G61B21008550001</t>
  </si>
  <si>
    <t>Sistema Unico Rilevazione Presenze (SURP)</t>
  </si>
  <si>
    <t>03.Competitività imprese</t>
  </si>
  <si>
    <t xml:space="preserve"> INDUSTRIA E SERVIZI</t>
  </si>
  <si>
    <t>PRATT30177_SIC</t>
  </si>
  <si>
    <t>FAInSicilia - Fare impresa in Sicilia</t>
  </si>
  <si>
    <t>PRATT30176_SIC</t>
  </si>
  <si>
    <t>RIPRESASicilia - Per la ripresa produttiva in Sicilia</t>
  </si>
  <si>
    <t>PRATT30175_SIC</t>
  </si>
  <si>
    <t>CONNESSIONI - Nuovi luoghi dell'innovazione in Sicilia</t>
  </si>
  <si>
    <t>PRATT30174_SIC</t>
  </si>
  <si>
    <t>Cluster Sicilia</t>
  </si>
  <si>
    <t>IMPRESE</t>
  </si>
  <si>
    <t>PRATT30173_SIC</t>
  </si>
  <si>
    <t>ASSICURAZIONI DA EVENTI CALAMITOSI</t>
  </si>
  <si>
    <t>Intervento definanziato con Delibera 16/2023</t>
  </si>
  <si>
    <t>10. Sociale e salute</t>
  </si>
  <si>
    <t>SERVIZI SOCIO-ASSISTENZIALI</t>
  </si>
  <si>
    <t>G61B21009720001</t>
  </si>
  <si>
    <t>Piattaforma regionale integrata dei servizi socio assistenziali</t>
  </si>
  <si>
    <t>G47E18000060006</t>
  </si>
  <si>
    <t>LINEA A – RIQUALIFICAZIONE URBANA – VENTIMIGLIA DI SICILIA – RESTAURO DELLA CHIESA DI S. ELIGIO – PARROCCHIA IMMACOLATA CONCEZIONE</t>
  </si>
  <si>
    <t>E43D20006830002</t>
  </si>
  <si>
    <t>Manutenzione straordinaria, restauro conservativo e abbattimento delle barriere architettoniche della Chiesa Santa Barbara</t>
  </si>
  <si>
    <t>B95F21000450002</t>
  </si>
  <si>
    <t>Restauro dei locali e degli spazi annessi al santuario S. Maria Maggiore del Piano di Grammichele</t>
  </si>
  <si>
    <t>D21B21000820002</t>
  </si>
  <si>
    <t>Lavori di COMPLETAMENTO DELLA CHIESA PARROCCHIALE MARIA S.S. DEL TINDARI</t>
  </si>
  <si>
    <t>D87H21008220006</t>
  </si>
  <si>
    <t>Manutenzione straordinaria della Chiesa Madonna di Fatima prospetto, campanile e locali annessi sita in Via Grazia Deledda n. 27 a Partinico</t>
  </si>
  <si>
    <t>F45F18000360002</t>
  </si>
  <si>
    <t>Restauro conservativo ed adeguamento impianti tecnologici della Chiesa annessa al Collegio Maria Ausiliatrice delle Salesiane di Don Bosco</t>
  </si>
  <si>
    <t>I15I16000180002</t>
  </si>
  <si>
    <t>lavori di manutenzione straordinaria e riqualificazione del Centro Storico di Palazzolo Acreide (SR)</t>
  </si>
  <si>
    <t>H62C15000040002</t>
  </si>
  <si>
    <t>RESTAURO E RISANAMENTO DELLA CASA EC GIL CON INTERVENTI DI RIQUALIFICAZIONE DELLA PROSPICIENTE STRADA DI ACCESSO" NEL COMUNE DI CASTELL'UMBERTO</t>
  </si>
  <si>
    <t>C15F21001120002</t>
  </si>
  <si>
    <t>LAVORI DI CATALOGAZIONE E RESTAURO DELL'EX CHIESA SS. PIETRO E PAOLO - VECCHIO CENTRO. SECONDO STRALCIO FUNZIONALE</t>
  </si>
  <si>
    <t>F25F21001690006</t>
  </si>
  <si>
    <t>RESTAURO E RECUPERO FUNZIONALE A TEATRO COMUNALE DELL'EX CINEMA MARINO GIÀ TEATRO LA CONCORDIA A RAGUSA”- APPROVAZIONE PROGETTO ESECUTIVO 2° STRALCIO FUNZIONALE</t>
  </si>
  <si>
    <t>G65F21000670002</t>
  </si>
  <si>
    <t>Restauro e manutenzione straordinaria del Santuario dell'Addolorata ubicato nella via Addolorata, nel centro storico del comune di Corleone</t>
  </si>
  <si>
    <t>H67H21006300002</t>
  </si>
  <si>
    <t>Riqualificazione del lungo mare di Giardini Naxos</t>
  </si>
  <si>
    <t>I35F21000500002</t>
  </si>
  <si>
    <t>Consolidamento e restauro della Chiesa Sant'Agata del Monte in Monreale</t>
  </si>
  <si>
    <t>G61B21008570001</t>
  </si>
  <si>
    <t>Sistema Informativo Direzionale della Sanità Regionale</t>
  </si>
  <si>
    <t>G61B21008580001</t>
  </si>
  <si>
    <t>Portale regionale del turismo</t>
  </si>
  <si>
    <t>G61B21008560001</t>
  </si>
  <si>
    <t>Servizi integrati di telefonia, comunicazione e relazioni con l'utenza</t>
  </si>
  <si>
    <t>G69J21009700001</t>
  </si>
  <si>
    <t>Progetto per l'implementazione di servizi di comunicazione evoluta</t>
  </si>
  <si>
    <t>G79J20003620001</t>
  </si>
  <si>
    <t>Sistema di gestione del personale dipendente della regione siciliana - SGP</t>
  </si>
  <si>
    <t>C98I20000290002</t>
  </si>
  <si>
    <t>PROGETTO DI RISTRUTTURAZIONE DEL PALAZZO DI CITTA’. INTERVENTO DI RIQUALIFICAZIONE URBANA IN PIAZZA DELLA REPUBBLICA -                            MAZARA DEL VALLO (TP)</t>
  </si>
  <si>
    <t>D18H18000000006</t>
  </si>
  <si>
    <t>Lavori di miglioramento della sicurezza, della funzionalità degli impianti e dell'involucro della scuola elementare Giovanni XXIII.</t>
  </si>
  <si>
    <t>E61B21003990005</t>
  </si>
  <si>
    <t>COMPLETAMENTO TRAMITE LA REALIZZAZIONE DI QUATTRO ALLOGGI DELLA CASERMA DEI CARABINIERI</t>
  </si>
  <si>
    <t>D71E15000350002</t>
  </si>
  <si>
    <t>Ristrutturazione dell’immobile denominato “Centro Sociale”, per la realizzazione di una caserma da destinare ad uffici e strutture dell’Arma dei Carabinieri</t>
  </si>
  <si>
    <t>E67H19002550005</t>
  </si>
  <si>
    <t>RIQUALIFICAZIONE E VALORIZZAZIONE DELLA STRADA COMUNALE ESTERNA ISOLA DELLE CORRENTI</t>
  </si>
  <si>
    <t>I91B21004260002</t>
  </si>
  <si>
    <t>LAVORI DI “ADEGUAMENTO DELL’ATTUALE UFFICIO TECNICO DA ADIBIRE A COMMISSARIATO DI P.S.”-”</t>
  </si>
  <si>
    <t>H24E19000790007</t>
  </si>
  <si>
    <t>Lavori di Costruzione  auditorium all'aperto da realizzare in Largo Stazzone</t>
  </si>
  <si>
    <t>D62H16000010002</t>
  </si>
  <si>
    <t>Lavori per la realizzazione dei nuovi Uffici giudiziari di Catania</t>
  </si>
  <si>
    <t>C63G18000090008</t>
  </si>
  <si>
    <t>Messa in sicurezza, restauro e manutenzione straordinaria della Chiesa di Santa Maria dell'Arco - Edificio dismesso - riqualificazione urbana e valorizzazione del costruito da destinare a centro socio-culturale</t>
  </si>
  <si>
    <t>F35E18000100002</t>
  </si>
  <si>
    <t>INTERVENTI DI MANUTENZIONE STRAORDINARIA DELLA COPERTURA E DEI PROSPETTI DELLA CHIESA SANT'ANTONIO ABATE</t>
  </si>
  <si>
    <t>E37B18000090002</t>
  </si>
  <si>
    <t>Riqualificazione dell'antico Borgo Cavallaro. Polo museale a servizio della Valle dell'Alcantara</t>
  </si>
  <si>
    <t>B89J18003000002</t>
  </si>
  <si>
    <t>Efficientamento energetico del Palazzo di Città</t>
  </si>
  <si>
    <t>I85F18000710002</t>
  </si>
  <si>
    <t>Restauro conservativo della facciata monumentale del Palazzo Bongiorno e manutenzione straordinaria dei locali annessi</t>
  </si>
  <si>
    <t>H33G03000080006</t>
  </si>
  <si>
    <t>Riqualificazione, rifunzionalizzazione e restauro urbano di Largo Zingari e restauro dell'acquedotto storico del 1476</t>
  </si>
  <si>
    <t>H41B21004430002</t>
  </si>
  <si>
    <t>Intervento DI RIQUALIFICAZIONE DELL'AREA A VERDE ATTREZZATO NEL PIAZZALE NTISTANTE L'ISTITUTO  COMPRENSIVO "S. BASSO" (EX SCUOLA MEDIA DI VIA SIMETO FRA VIA NINO BIXCIO LA VIA F. CRISPI E LA VIA G. VERGA.</t>
  </si>
  <si>
    <t>E99C18000010002</t>
  </si>
  <si>
    <t>Interventi diretti a tutelare l'ambiente e i beni culturali, per la realizzazione di infrastrutture per l'accrescimento dei livelli di sicurezza, per il risanamento del centro storico e la prevenzione del rischio idrogeologico nell'isolato compreso tra piazza Marconi - Via Roma - Via Machiavelli - Via Cavour</t>
  </si>
  <si>
    <t>J87H21004210005</t>
  </si>
  <si>
    <t>Riqualificazione Palatenda</t>
  </si>
  <si>
    <t>B53D08000190002</t>
  </si>
  <si>
    <t>RIQUALIFICAZIONE DEL CENTRO STORICO, PIAZZA MUNICIPIO, DELPOPOLO, GARIBALDI</t>
  </si>
  <si>
    <t>J81B21009110002</t>
  </si>
  <si>
    <t>Lavori per realizzazione di un anfiteatro nel parco Comunale A. Aniante</t>
  </si>
  <si>
    <t>D48C21000040005</t>
  </si>
  <si>
    <t>Riqualificazione delle piazze Aldo Moro-Vittime della Mafia-Piazza Padre PIO</t>
  </si>
  <si>
    <t>F27H20006730002</t>
  </si>
  <si>
    <t>INTERVENTI DI MANUTENZIONE E RIQUALIFICAZIONE DELL'AREA DEL FORO BOARIO DA DESTINARE ALLA FIERA AGROALIMENTARE DEL MEDITERRANEO (FAM). IMPORTO COMPLESSIVO € 690.000,00</t>
  </si>
  <si>
    <t>E84B08000030001</t>
  </si>
  <si>
    <t xml:space="preserve">Lavori di Ristrutturazione dell'ex Carcere Borbonico di via Piave.-  </t>
  </si>
  <si>
    <t>J27H21004260006</t>
  </si>
  <si>
    <t>LAVORI DI RIQUALIFICAZIONE URBANA DI PIAZZA ANTONINO DI PISA</t>
  </si>
  <si>
    <t>B87H21005190002</t>
  </si>
  <si>
    <t>Lavori di sistemazione dell'ultimo tratto della via Faro nel Comune di San Vito Lo Capo</t>
  </si>
  <si>
    <t>B87H21005200002</t>
  </si>
  <si>
    <t>Progetto per il completamento dell'arredo urbano, riqualificazione ambientale del lungomare e sistemazione della Villa dell'ex Albergo Diurno in San Vito Lo Capo</t>
  </si>
  <si>
    <t>F37H19004530006</t>
  </si>
  <si>
    <t>Lavori di riqualificazione urbana di Piazza Matteotti, via Fiorentino, Piazza Sant' Angelo, Piazza Mazzini e via Amendola.</t>
  </si>
  <si>
    <t>I87H21000260002</t>
  </si>
  <si>
    <t>LAVORI DI RIQUALIFICAZIONE DEGLI SPAZI CIRCOSTANTI LA PIAZZA M. SS. DELLA GRAZIE NELLA FRAZ. DI PRESA</t>
  </si>
  <si>
    <t>J64B18000000001</t>
  </si>
  <si>
    <t>Lavori di "Adeguamento del Mercato Ortofrutticolo alla normativa vigente"</t>
  </si>
  <si>
    <t>J67H21005820002</t>
  </si>
  <si>
    <t>Lavori di "Ripavimentazione di Piazza Sant'Agostino"</t>
  </si>
  <si>
    <t>G61B21005720002</t>
  </si>
  <si>
    <t>Progetto esecutivo per la realizzazione di una pista ciclabile nel comune di Avola</t>
  </si>
  <si>
    <t>E97E18000100002</t>
  </si>
  <si>
    <t>PROGETTO PER LA REALIZZAZIONE DI INTERVENTI DI RIQUALIFICAZIONE ED EFFICIENTAMENTO ENERGETICO RELATIVI ALL'EDIFICIO “PALZZO MUNICIPALE”, SITO NEL COMUNE DI CALATAFIMI SEGESTA (TP), NELLA PIAZZA CANGEMI N. 1</t>
  </si>
  <si>
    <t>D13D21002830001</t>
  </si>
  <si>
    <t>Progetto esecutivo dei lavori di riqualificazione architettonica e miglioramento della sicurezza dell'Edificio “Museo del Mare”</t>
  </si>
  <si>
    <t>J27H21004290006</t>
  </si>
  <si>
    <t xml:space="preserve"> CENTRO MULTIGENERAZIONALE IMMOBILE CONVENTO SAN GIUSEPPE*VIA B. GIGLIOTTA* LAVORI DI MANUTENZIONE STRAORDINARIA DELL'IMMOBILE EX CONVENTO SAN GIUSEPPE</t>
  </si>
  <si>
    <t>D26D12000040004</t>
  </si>
  <si>
    <t>MESSA IN SICUREZZA DI EDIFICIO COMUNALE ADIBITO A BIBLIOTECA E GUARDIA MEDICA</t>
  </si>
  <si>
    <t>D26D09000060009</t>
  </si>
  <si>
    <t>Lavori urgenti di adeguamento sismico e di messa in sicurezza dei locali adibiti a Caserma dei Carabinieri</t>
  </si>
  <si>
    <t>F45J06000160001</t>
  </si>
  <si>
    <t>Consolidamento e adeguamento stabile comunale adibito a caserma  dei carabinieri</t>
  </si>
  <si>
    <t>C38H21000010002</t>
  </si>
  <si>
    <t>PROGETTO ESECUTIVO PER GLI INTERVENTI  DI MANUTENZIONE STRAORDINARIA IMPIANTI SPORTIVO POLIVALENTE CALCETTO - TENNIS - PALLAVOLO</t>
  </si>
  <si>
    <t>D31B20000040005</t>
  </si>
  <si>
    <t>Realizzazione di un asse viario di collegamento ed accessibilità delle aree di attrazione culturale,  turistica e sportiva tra la contrada Napoli ed il Corso Umberto I</t>
  </si>
  <si>
    <t>07.Trasporti e mobilità</t>
  </si>
  <si>
    <t>TRASPORTO STRADALE</t>
  </si>
  <si>
    <t>G35F20006210002</t>
  </si>
  <si>
    <t>LAVORI DI MANUTENZIONE STRAORDINARIA  DELLA S.P. 89/b “S.S. 117 bis  - Camemi”</t>
  </si>
  <si>
    <t>D87H20000120002</t>
  </si>
  <si>
    <t>S.P. 4 "di Portella di Poira" San Cipirello - Corleone Lavori di completamento per la ripresa dei tratti in frana S.P. 4 "di Portella di Poira" San Cipirello - Corleone Lavori di completamento per la ripresa dei tratti in frana</t>
  </si>
  <si>
    <t>J27H21004800006</t>
  </si>
  <si>
    <t>Sistemazione e manutenzione del tratto di strada esterna collegante la SP 77 Misilmeri- Bolognetta con il depuratore AMAP in contrada Risalajmi.</t>
  </si>
  <si>
    <t>TRASPORTO MARITTIMO</t>
  </si>
  <si>
    <t>G84E21001860002</t>
  </si>
  <si>
    <t xml:space="preserve">LAVORI DI  RISTRUTTURAZIONE E POTENZIAMENTO DEL PORTICCIOLO DI CALABERNARDO  </t>
  </si>
  <si>
    <t>C27H19002260001</t>
  </si>
  <si>
    <t xml:space="preserve">RIQUALIFICAZIONE DELLA VIA GIOVANNI FALCONE FINO AL CIMITERO COMUNALE (tratto finale da piazza Castello)
</t>
  </si>
  <si>
    <t>MOBILITÀ URBANA</t>
  </si>
  <si>
    <t>C67H17001770001</t>
  </si>
  <si>
    <t>INTERVENTO DI MANUTENZIONE STRAORDINARIA DELLA SEDE STRADALE DI VIA A. DE GASPERI</t>
  </si>
  <si>
    <t>G67H21017590006</t>
  </si>
  <si>
    <t>Lavori di manutenzione straordinaria e ammodernamento delle opere di urbanizzazione del centro urbano - Milena (CL)</t>
  </si>
  <si>
    <t>Accordo per la Coesione Governo - Regione Siciliana
Allegato B1 - Piano finanziario di spesa dell’Accordo per annualità (solo quota FSC 21-27 ordinaria)</t>
  </si>
  <si>
    <t>Totale</t>
  </si>
  <si>
    <t>Assegnazione ordinaria FSC 21-27</t>
  </si>
  <si>
    <t>CODICE ID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</si>
  <si>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</si>
  <si>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</si>
  <si>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</si>
  <si>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</si>
  <si>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</si>
  <si>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</si>
  <si>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</si>
  <si>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</si>
  <si>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</si>
  <si>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4867CD80</t>
  </si>
  <si>
    <t>Comune di Catania</t>
  </si>
  <si>
    <t>COMMISSARIO DI GOVERNO PER IL CONTRASTO DEL DISSESTO IDROGEOLOGICO SICILIA</t>
  </si>
  <si>
    <t>COMMISSARIO STRAORDINARIO UNICO DPCM 7 AGOSTO 2023</t>
  </si>
  <si>
    <t>COMMISSARIO STRAORDINARIO EX D.P.C.M. 22 FEBBRAIO 2024, AI SENSI DELL'ARTICOLO 14-QUATER DEL DECRETO-LEGGE 9 DICEMBRE 2023, N. 181, CONVERTITO, CON MODIFICAZIONI, DALLA LEGGE 2 FEBBRAIO 2024, N. 11</t>
  </si>
  <si>
    <t>REGIONE SICILIANA/SICILIACQUE OVVERO REGIONE SICILIANA</t>
  </si>
  <si>
    <t>REALIZZAZIONE DI IMPIANTI DI DISSALAZIONE, ANCHE MOBILI, NEI COMUNI DI PORTO EMPEDOCLE, TRAPANI E GELA.</t>
  </si>
  <si>
    <t>CONSORZIO DI BONIFICA 3 - AGRIGENTO</t>
  </si>
  <si>
    <t>INTERVENTI DI RIQUALIFICAZIONE E SALVAGUARDIA AMBIENTALE DELLA COSTA DEL COMUNE DI MESSINA - CONTESS</t>
  </si>
  <si>
    <t>INTERVENTI DI RIQUALIFICAZIONE E SALVAGUARDIA AMBIENTALE DELLA COSTA DEL COMUNE DI MESSINA NELLA LOC</t>
  </si>
  <si>
    <t>LAVORI DI DIFESA COSTIERA DEL LITORALE RICADENTE IN LOCALITÀ S. GIORGIO DEL COMUNE DI GIOIOSA MAREA</t>
  </si>
  <si>
    <t>LAVORI DI EFFICIENTAMENTO DELL’IMPIANTO IRRIGUO DI VALLE DELL’ACATE – LOTTO 1</t>
  </si>
  <si>
    <t>CONSORZIO DI BONIFIOCA 6 ENNA</t>
  </si>
  <si>
    <t>OPERE DI DIFESA E DI CONSOLIDAMENTO DELLA FASCIA COSTIERA TRA CAPO SCHINO E LA BAIA CALAVA</t>
  </si>
  <si>
    <t>ASSEMBLEA TERRITORIALE IDRICA AGRIGENTO  ATO AG9 / AZIENDA IDRICA COMUNI AGRIGENTINI</t>
  </si>
  <si>
    <t>CONSORZIO BONIFICA 2 PALERMO</t>
  </si>
  <si>
    <t>RICOSTRUZIONE DELLA SPIAGGIA COMPRESA TRA LA FOCE DEL FIUME ACATE -DIRILLO E PUNTA ZAFAGLIONE</t>
  </si>
  <si>
    <t>FSCRI_RI_3350</t>
  </si>
  <si>
    <t>FSCRI_RI_3396</t>
  </si>
  <si>
    <t>CITTA' METROPOLITANA DI CATANIA</t>
  </si>
  <si>
    <t>DIPARTIMENTO INFRASTUTTURE</t>
  </si>
  <si>
    <t>Rete Ferroviaria Italiana S.p.A. (RFI)</t>
  </si>
  <si>
    <t>LIBERO CONSORZIO COMUNALE DI ENNA</t>
  </si>
  <si>
    <t>LIBERO CONSORZIO COMUNALE DI SIRACUSA</t>
  </si>
  <si>
    <t>SOCIETA' AEROPORTO CATANIA (SAC)</t>
  </si>
  <si>
    <t>AIRGEST SPA- SOCIETÀ DI GESTIONE AEROPORTO CIVILE DI TRAPANI-BIRGI</t>
  </si>
  <si>
    <t>CITTA' METROPOLITANA DI PALERMO</t>
  </si>
  <si>
    <t>FSCRI_RI_3977</t>
  </si>
  <si>
    <t>COMUNE SUTERA</t>
  </si>
  <si>
    <t>GESAP - AEROPORTO DI PALERMO</t>
  </si>
  <si>
    <t>FSCRI_RI_4012</t>
  </si>
  <si>
    <t>COMUNE DI CAMMARATA</t>
  </si>
  <si>
    <t>II STRALCIO - COMPLETAMENTO ADEGUAMENTO E RIFUNZIONALIZZAZIONE DELL’ASILO NIDO IN LOCALITÀ GIANGUARNA (COMUNE DI CAMMARATA)</t>
  </si>
  <si>
    <t>COMUNE DI PETROSINO</t>
  </si>
  <si>
    <t>COMUNE DI RAGALNA</t>
  </si>
  <si>
    <t>COMUNE DI RAGUSA</t>
  </si>
  <si>
    <t>COMUNE DI BARCELLONA POZZO DI GOTTO</t>
  </si>
  <si>
    <t>COMUNE DI SCALETTA ZANCLEA</t>
  </si>
  <si>
    <t>aggiornamento accorpamento - opere di adeguamento dell'edificio pubblico sito in c/da chiusa madonna da adibire a micro nido e servizi integrativi per il territorio -efficientamento energetico e sistemazione degli spazi esterni pertinenziali dell'edificio pubblico sito in c/da chiusa madonna da adibire a micro-nido e servizi integrativi per il territorio"</t>
  </si>
  <si>
    <t>COMUNE DI GELA</t>
  </si>
  <si>
    <t>COMUNE DI VALDERICE</t>
  </si>
  <si>
    <t>COMUNE DI NASO</t>
  </si>
  <si>
    <t>COMUNE DI BURGIO</t>
  </si>
  <si>
    <t>COMUNE DI CASTELLANA SICULA</t>
  </si>
  <si>
    <t>COMUNE DI RAVANUSA</t>
  </si>
  <si>
    <t>COMUNE DI COMISO</t>
  </si>
  <si>
    <t>"PROGETTO DI UN EDIFICIO SCOLASTICO IN CONTRADA SERROBOSCO"</t>
  </si>
  <si>
    <t>"PROGETTO DEI LAVORI DI ADEGUAMENTO SISMICO DEL PLESSO DELLA SCUOLA SECONDARIA DI PRIMO GRADO “ARCHI</t>
  </si>
  <si>
    <t>COMUNE DI PORTOPALO DI CAPO PASSERO</t>
  </si>
  <si>
    <t>LAVORI DI DRAGAGGIO SELETTIVO DEL FONDALE DEL PORTO DI SANTA AGATA DI MILITELLO</t>
  </si>
  <si>
    <t>INTERVENTO DI MANUTENZIONE STRAORDINARIA E RIFUNZIONALIZZAZIONE DELLA BANCHINA SAN PIETRO_SCIACCA</t>
  </si>
  <si>
    <t>COMUNE DI FICARRA</t>
  </si>
  <si>
    <t>PROGETTO ESECUTIVO DEI LAVORI PER LA RIQUALIFICAZIONE ED IL POTENIAMENTO DELLA STRADA INTERCOMUNALE SP 145 FINALIZZATI AD ELEVARE IL LIVELLO DI SVILUPPO E SICUREZZA DEL TERRITORIO - I LOTTO DALLA VIA LOGGE ALLA LOCALITA PIANO CORTE</t>
  </si>
  <si>
    <t>E34E10000620002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</si>
</sst>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4" formatCode="_-* #,##0.00\ &quot;€&quot;_-;\-* #,##0.00\ &quot;€&quot;_-;_-* &quot;-&quot;??\ &quot;€&quot;_-;_-@_-"/>
    <numFmt numFmtId="164" formatCode="&quot; &quot;#,##0.00&quot;    &quot;;&quot;-&quot;#,##0.00&quot;    &quot;;&quot; -&quot;#&quot;    &quot;;&quot; &quot;@&quot; &quot;"/>
    <numFmt numFmtId="165" formatCode="[$-410]#,##0"/>
    <numFmt numFmtId="166" formatCode="&quot; &quot;#,##0.0&quot; € &quot;;&quot;-&quot;#,##0.0&quot; € &quot;;&quot; -&quot;#&quot; € &quot;;&quot; &quot;@&quot; &quot;"/>
    <numFmt numFmtId="167" formatCode="[$-410]General"/>
    <numFmt numFmtId="168" formatCode="[$-410]0"/>
    <numFmt numFmtId="169" formatCode="[$-410]#,##0.00"/>
    <numFmt numFmtId="170" formatCode="&quot; &quot;#,##0.00&quot; &quot;;&quot;-&quot;#,##0.00&quot; &quot;;&quot; -&quot;#&quot; &quot;;&quot; &quot;@&quot; &quot;"/>
    <numFmt numFmtId="171" formatCode="&quot; &quot;#,##0.00&quot; € &quot;;&quot;-&quot;#,##0.00&quot; € &quot;;&quot; -&quot;#&quot; € &quot;;&quot; &quot;@&quot; &quot;"/>
    <numFmt numFmtId="172" formatCode="[$€-410]&quot; &quot;#,##0.00;[Red]&quot;-&quot;[$€-410]&quot; &quot;#,##0.00"/>
    <numFmt numFmtId="173" formatCode="_-* #,##0.00\ [$€-410]_-;\-* #,##0.00\ [$€-410]_-;_-* &quot;-&quot;??\ [$€-410]_-;_-@_-"/>
    <numFmt numFmtId="174" formatCode="#,##0.00\ _€"/>
    <numFmt numFmtId="175" formatCode="_-* #,##0\ &quot;€&quot;_-;\-* #,##0\ &quot;€&quot;_-;_-* &quot;-&quot;??\ &quot;€&quot;_-;_-@_-"/>
    <numFmt numFmtId="176" formatCode="&quot; &quot;#,##0.00&quot; € &quot;;&quot;-&quot;#,##0.00&quot; € &quot;;&quot; -&quot;#.0&quot; € &quot;;&quot; &quot;@&quot; &quot;"/>
    <numFmt numFmtId="177" formatCode="&quot; &quot;#,##0.00&quot; € &quot;;&quot;-&quot;#,##0.00&quot; € &quot;;&quot; -&quot;#.00&quot; € &quot;;&quot; &quot;@&quot; &quot;"/>
  </numFmts>
  <fonts count="45" x14ac:knownFonts="1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44546A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Arial"/>
      <family val="2"/>
    </font>
    <font>
      <sz val="11"/>
      <color rgb="FFFF0000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i/>
      <sz val="16"/>
      <name val="Calibri"/>
      <family val="2"/>
    </font>
    <font>
      <sz val="12"/>
      <name val="Calibri Light"/>
      <family val="2"/>
    </font>
    <font>
      <b/>
      <sz val="12"/>
      <name val="Calibri Light"/>
      <family val="2"/>
    </font>
    <font>
      <b/>
      <sz val="11"/>
      <name val="Times New Roman"/>
      <family val="1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44546A"/>
      <name val="Calibri"/>
      <family val="2"/>
    </font>
    <font>
      <sz val="10"/>
      <color rgb="FF000000"/>
      <name val="Arial"/>
      <family val="2"/>
    </font>
    <font>
      <sz val="10"/>
      <color indexed="8"/>
      <name val="Arial"/>
      <family val="2"/>
      <charset val="1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i/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theme="3"/>
        <bgColor rgb="FF002060"/>
      </patternFill>
    </fill>
    <fill>
      <patternFill patternType="solid">
        <fgColor theme="3" tint="0.39997558519241921"/>
        <bgColor rgb="FF00206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595959"/>
      </left>
      <right style="thin">
        <color rgb="FF595959"/>
      </right>
      <top style="thin">
        <color rgb="FFFFFFFF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/>
      <diagonal/>
    </border>
    <border>
      <left style="dashed">
        <color theme="0" tint="-0.499984740745262"/>
      </left>
      <right/>
      <top style="dashed">
        <color theme="0" tint="-0.499984740745262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ashed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</borders>
  <cellStyleXfs count="28">
    <xf numFmtId="0" fontId="0" fillId="0" borderId="0"/>
    <xf numFmtId="170" fontId="7" fillId="0" borderId="0"/>
    <xf numFmtId="171" fontId="7" fillId="0" borderId="0"/>
    <xf numFmtId="167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164" fontId="7" fillId="0" borderId="0"/>
    <xf numFmtId="0" fontId="9" fillId="0" borderId="0"/>
    <xf numFmtId="172" fontId="9" fillId="0" borderId="0"/>
    <xf numFmtId="44" fontId="22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22" fillId="0" borderId="0"/>
    <xf numFmtId="0" fontId="5" fillId="0" borderId="0"/>
    <xf numFmtId="44" fontId="5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0" fontId="38" fillId="0" borderId="0"/>
    <xf numFmtId="0" fontId="39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69">
    <xf numFmtId="0" fontId="0" fillId="0" borderId="0" xfId="0"/>
    <xf numFmtId="167" fontId="11" fillId="0" borderId="0" xfId="3" applyFont="1" applyAlignment="1">
      <alignment vertical="center"/>
    </xf>
    <xf numFmtId="167" fontId="7" fillId="0" borderId="0" xfId="3" applyAlignment="1">
      <alignment vertical="center"/>
    </xf>
    <xf numFmtId="167" fontId="14" fillId="0" borderId="2" xfId="3" applyFont="1" applyBorder="1" applyAlignment="1">
      <alignment vertical="center"/>
    </xf>
    <xf numFmtId="164" fontId="7" fillId="0" borderId="0" xfId="3" applyNumberFormat="1" applyAlignment="1">
      <alignment vertical="center"/>
    </xf>
    <xf numFmtId="167" fontId="16" fillId="2" borderId="5" xfId="3" applyFont="1" applyFill="1" applyBorder="1" applyAlignment="1">
      <alignment horizontal="center" vertical="center" wrapText="1"/>
    </xf>
    <xf numFmtId="167" fontId="17" fillId="0" borderId="0" xfId="3" applyFont="1" applyAlignment="1">
      <alignment vertical="center"/>
    </xf>
    <xf numFmtId="167" fontId="7" fillId="0" borderId="0" xfId="3" applyAlignment="1">
      <alignment vertical="center" wrapText="1"/>
    </xf>
    <xf numFmtId="167" fontId="19" fillId="2" borderId="8" xfId="3" applyFont="1" applyFill="1" applyBorder="1" applyAlignment="1">
      <alignment horizontal="center" vertical="center" wrapText="1"/>
    </xf>
    <xf numFmtId="167" fontId="19" fillId="2" borderId="0" xfId="3" applyFont="1" applyFill="1" applyAlignment="1">
      <alignment horizontal="center" vertical="center" wrapText="1"/>
    </xf>
    <xf numFmtId="167" fontId="20" fillId="0" borderId="1" xfId="3" applyFont="1" applyBorder="1" applyAlignment="1">
      <alignment vertical="center" wrapText="1"/>
    </xf>
    <xf numFmtId="167" fontId="20" fillId="3" borderId="1" xfId="3" applyFont="1" applyFill="1" applyBorder="1" applyAlignment="1">
      <alignment vertical="center" wrapText="1"/>
    </xf>
    <xf numFmtId="167" fontId="20" fillId="0" borderId="0" xfId="3" applyFont="1" applyAlignment="1">
      <alignment vertical="center" wrapText="1"/>
    </xf>
    <xf numFmtId="167" fontId="7" fillId="0" borderId="0" xfId="3"/>
    <xf numFmtId="165" fontId="13" fillId="4" borderId="1" xfId="3" applyNumberFormat="1" applyFont="1" applyFill="1" applyBorder="1" applyAlignment="1">
      <alignment horizontal="center" vertical="center"/>
    </xf>
    <xf numFmtId="168" fontId="13" fillId="4" borderId="1" xfId="3" applyNumberFormat="1" applyFont="1" applyFill="1" applyBorder="1" applyAlignment="1">
      <alignment horizontal="center" vertical="center"/>
    </xf>
    <xf numFmtId="168" fontId="13" fillId="4" borderId="1" xfId="3" applyNumberFormat="1" applyFont="1" applyFill="1" applyBorder="1" applyAlignment="1">
      <alignment horizontal="center" vertical="center" wrapText="1"/>
    </xf>
    <xf numFmtId="165" fontId="7" fillId="0" borderId="1" xfId="3" applyNumberFormat="1" applyBorder="1" applyAlignment="1">
      <alignment vertical="center"/>
    </xf>
    <xf numFmtId="169" fontId="7" fillId="0" borderId="1" xfId="1" applyNumberFormat="1" applyBorder="1" applyAlignment="1">
      <alignment vertical="center"/>
    </xf>
    <xf numFmtId="169" fontId="13" fillId="0" borderId="1" xfId="3" applyNumberFormat="1" applyFont="1" applyBorder="1" applyAlignment="1">
      <alignment vertical="center"/>
    </xf>
    <xf numFmtId="167" fontId="10" fillId="0" borderId="1" xfId="3" applyFont="1" applyBorder="1" applyAlignment="1">
      <alignment horizontal="center" vertical="center" wrapText="1"/>
    </xf>
    <xf numFmtId="167" fontId="7" fillId="0" borderId="11" xfId="3" applyBorder="1" applyAlignment="1">
      <alignment vertical="center"/>
    </xf>
    <xf numFmtId="167" fontId="7" fillId="0" borderId="12" xfId="3" applyBorder="1" applyAlignment="1">
      <alignment vertical="center"/>
    </xf>
    <xf numFmtId="167" fontId="7" fillId="0" borderId="12" xfId="3" applyBorder="1" applyAlignment="1">
      <alignment vertical="center" wrapText="1"/>
    </xf>
    <xf numFmtId="167" fontId="21" fillId="0" borderId="0" xfId="3" applyFont="1" applyAlignment="1">
      <alignment vertical="center"/>
    </xf>
    <xf numFmtId="167" fontId="24" fillId="0" borderId="0" xfId="3" applyFont="1" applyAlignment="1">
      <alignment vertical="center"/>
    </xf>
    <xf numFmtId="167" fontId="25" fillId="0" borderId="0" xfId="3" applyFont="1" applyAlignment="1">
      <alignment vertical="center"/>
    </xf>
    <xf numFmtId="0" fontId="22" fillId="0" borderId="0" xfId="12"/>
    <xf numFmtId="174" fontId="19" fillId="2" borderId="8" xfId="3" applyNumberFormat="1" applyFont="1" applyFill="1" applyBorder="1" applyAlignment="1">
      <alignment horizontal="center" vertical="center" wrapText="1"/>
    </xf>
    <xf numFmtId="174" fontId="20" fillId="0" borderId="1" xfId="6" applyNumberFormat="1" applyFont="1" applyBorder="1" applyAlignment="1">
      <alignment vertical="center" wrapText="1"/>
    </xf>
    <xf numFmtId="174" fontId="20" fillId="3" borderId="1" xfId="6" applyNumberFormat="1" applyFont="1" applyFill="1" applyBorder="1" applyAlignment="1">
      <alignment vertical="center" wrapText="1"/>
    </xf>
    <xf numFmtId="174" fontId="20" fillId="0" borderId="0" xfId="3" applyNumberFormat="1" applyFont="1" applyAlignment="1">
      <alignment vertical="center" wrapText="1"/>
    </xf>
    <xf numFmtId="174" fontId="18" fillId="0" borderId="0" xfId="3" applyNumberFormat="1" applyFont="1" applyAlignment="1">
      <alignment vertical="center" wrapText="1"/>
    </xf>
    <xf numFmtId="174" fontId="7" fillId="0" borderId="0" xfId="3" applyNumberFormat="1" applyAlignment="1">
      <alignment vertical="center" wrapText="1"/>
    </xf>
    <xf numFmtId="167" fontId="24" fillId="7" borderId="0" xfId="3" applyFont="1" applyFill="1" applyAlignment="1">
      <alignment vertical="center"/>
    </xf>
    <xf numFmtId="167" fontId="24" fillId="7" borderId="0" xfId="3" applyFont="1" applyFill="1" applyAlignment="1">
      <alignment horizontal="center" vertical="center"/>
    </xf>
    <xf numFmtId="167" fontId="32" fillId="0" borderId="1" xfId="3" applyFont="1" applyBorder="1" applyAlignment="1">
      <alignment vertical="center" wrapText="1"/>
    </xf>
    <xf numFmtId="170" fontId="24" fillId="0" borderId="1" xfId="1" applyFont="1" applyBorder="1" applyAlignment="1">
      <alignment horizontal="center" vertical="center"/>
    </xf>
    <xf numFmtId="165" fontId="24" fillId="0" borderId="1" xfId="3" applyNumberFormat="1" applyFont="1" applyBorder="1" applyAlignment="1">
      <alignment horizontal="center" vertical="center"/>
    </xf>
    <xf numFmtId="167" fontId="24" fillId="0" borderId="1" xfId="3" applyFont="1" applyBorder="1" applyAlignment="1">
      <alignment horizontal="left" vertical="center"/>
    </xf>
    <xf numFmtId="167" fontId="33" fillId="0" borderId="1" xfId="3" applyFont="1" applyBorder="1" applyAlignment="1">
      <alignment vertical="center" wrapText="1"/>
    </xf>
    <xf numFmtId="164" fontId="34" fillId="0" borderId="1" xfId="3" applyNumberFormat="1" applyFont="1" applyBorder="1" applyAlignment="1">
      <alignment horizontal="center" vertical="center"/>
    </xf>
    <xf numFmtId="164" fontId="29" fillId="0" borderId="1" xfId="3" applyNumberFormat="1" applyFont="1" applyBorder="1" applyAlignment="1">
      <alignment horizontal="center" vertical="center"/>
    </xf>
    <xf numFmtId="165" fontId="29" fillId="0" borderId="1" xfId="3" applyNumberFormat="1" applyFont="1" applyBorder="1" applyAlignment="1">
      <alignment horizontal="center" vertical="center"/>
    </xf>
    <xf numFmtId="170" fontId="24" fillId="0" borderId="0" xfId="1" applyFont="1" applyAlignment="1">
      <alignment horizontal="center" vertical="center"/>
    </xf>
    <xf numFmtId="167" fontId="32" fillId="0" borderId="1" xfId="3" applyFont="1" applyBorder="1" applyAlignment="1">
      <alignment horizontal="center" vertical="center" wrapText="1"/>
    </xf>
    <xf numFmtId="164" fontId="24" fillId="0" borderId="1" xfId="3" applyNumberFormat="1" applyFont="1" applyBorder="1" applyAlignment="1">
      <alignment horizontal="center" vertical="center"/>
    </xf>
    <xf numFmtId="167" fontId="34" fillId="0" borderId="1" xfId="3" applyFont="1" applyBorder="1" applyAlignment="1">
      <alignment vertical="center" wrapText="1"/>
    </xf>
    <xf numFmtId="44" fontId="24" fillId="7" borderId="0" xfId="9" applyFont="1" applyFill="1" applyAlignment="1">
      <alignment vertical="center"/>
    </xf>
    <xf numFmtId="0" fontId="35" fillId="0" borderId="0" xfId="13" applyFont="1" applyAlignment="1">
      <alignment vertical="center"/>
    </xf>
    <xf numFmtId="167" fontId="36" fillId="0" borderId="0" xfId="3" applyFont="1" applyAlignment="1">
      <alignment vertical="center"/>
    </xf>
    <xf numFmtId="167" fontId="37" fillId="0" borderId="0" xfId="3" applyFont="1" applyAlignment="1">
      <alignment vertical="center"/>
    </xf>
    <xf numFmtId="167" fontId="37" fillId="0" borderId="0" xfId="3" applyFont="1" applyAlignment="1">
      <alignment horizontal="center" vertical="center"/>
    </xf>
    <xf numFmtId="0" fontId="35" fillId="0" borderId="0" xfId="13" applyFont="1"/>
    <xf numFmtId="167" fontId="7" fillId="0" borderId="14" xfId="3" applyBorder="1" applyAlignment="1">
      <alignment vertical="center"/>
    </xf>
    <xf numFmtId="167" fontId="7" fillId="0" borderId="12" xfId="3" applyBorder="1" applyAlignment="1">
      <alignment horizontal="left" vertical="center"/>
    </xf>
    <xf numFmtId="167" fontId="7" fillId="0" borderId="15" xfId="3" applyBorder="1" applyAlignment="1">
      <alignment vertical="center" wrapText="1"/>
    </xf>
    <xf numFmtId="167" fontId="24" fillId="0" borderId="15" xfId="3" applyFont="1" applyBorder="1" applyAlignment="1">
      <alignment horizontal="center" vertical="center" wrapText="1"/>
    </xf>
    <xf numFmtId="167" fontId="26" fillId="0" borderId="15" xfId="3" applyFont="1" applyBorder="1" applyAlignment="1">
      <alignment vertical="center" wrapText="1"/>
    </xf>
    <xf numFmtId="167" fontId="11" fillId="0" borderId="15" xfId="3" applyFont="1" applyBorder="1" applyAlignment="1">
      <alignment vertical="center" wrapText="1"/>
    </xf>
    <xf numFmtId="14" fontId="35" fillId="0" borderId="0" xfId="13" applyNumberFormat="1" applyFont="1" applyAlignment="1">
      <alignment horizontal="center" vertical="center"/>
    </xf>
    <xf numFmtId="167" fontId="15" fillId="7" borderId="4" xfId="3" applyFont="1" applyFill="1" applyBorder="1" applyAlignment="1">
      <alignment horizontal="center" vertical="top" wrapText="1"/>
    </xf>
    <xf numFmtId="173" fontId="7" fillId="0" borderId="15" xfId="2" applyNumberFormat="1" applyBorder="1" applyAlignment="1">
      <alignment vertical="center" wrapText="1"/>
    </xf>
    <xf numFmtId="173" fontId="24" fillId="0" borderId="15" xfId="2" applyNumberFormat="1" applyFont="1" applyBorder="1" applyAlignment="1">
      <alignment vertical="center" wrapText="1"/>
    </xf>
    <xf numFmtId="167" fontId="15" fillId="0" borderId="4" xfId="3" applyFont="1" applyBorder="1" applyAlignment="1">
      <alignment horizontal="center" vertical="center" wrapText="1"/>
    </xf>
    <xf numFmtId="167" fontId="7" fillId="0" borderId="18" xfId="3" applyBorder="1" applyAlignment="1">
      <alignment vertical="center"/>
    </xf>
    <xf numFmtId="167" fontId="7" fillId="0" borderId="18" xfId="3" applyBorder="1" applyAlignment="1">
      <alignment vertical="center" wrapText="1"/>
    </xf>
    <xf numFmtId="167" fontId="24" fillId="0" borderId="18" xfId="3" applyFont="1" applyBorder="1" applyAlignment="1">
      <alignment horizontal="center" vertical="center" wrapText="1"/>
    </xf>
    <xf numFmtId="167" fontId="26" fillId="0" borderId="18" xfId="3" applyFont="1" applyBorder="1" applyAlignment="1">
      <alignment vertical="center" wrapText="1"/>
    </xf>
    <xf numFmtId="44" fontId="24" fillId="0" borderId="18" xfId="9" applyFont="1" applyFill="1" applyBorder="1" applyAlignment="1">
      <alignment vertical="center" wrapText="1"/>
    </xf>
    <xf numFmtId="166" fontId="24" fillId="0" borderId="18" xfId="2" applyNumberFormat="1" applyFont="1" applyBorder="1" applyAlignment="1">
      <alignment vertical="center" wrapText="1"/>
    </xf>
    <xf numFmtId="173" fontId="24" fillId="0" borderId="18" xfId="2" applyNumberFormat="1" applyFont="1" applyBorder="1" applyAlignment="1">
      <alignment vertical="center" wrapText="1"/>
    </xf>
    <xf numFmtId="167" fontId="7" fillId="0" borderId="15" xfId="3" applyBorder="1" applyAlignment="1">
      <alignment vertical="center"/>
    </xf>
    <xf numFmtId="44" fontId="24" fillId="0" borderId="15" xfId="9" applyFont="1" applyFill="1" applyBorder="1" applyAlignment="1">
      <alignment vertical="center" wrapText="1"/>
    </xf>
    <xf numFmtId="166" fontId="24" fillId="0" borderId="15" xfId="2" applyNumberFormat="1" applyFont="1" applyBorder="1" applyAlignment="1">
      <alignment vertical="center" wrapText="1"/>
    </xf>
    <xf numFmtId="167" fontId="24" fillId="0" borderId="15" xfId="3" applyFont="1" applyBorder="1" applyAlignment="1">
      <alignment vertical="center"/>
    </xf>
    <xf numFmtId="167" fontId="24" fillId="0" borderId="15" xfId="3" applyFont="1" applyBorder="1" applyAlignment="1">
      <alignment vertical="center" wrapText="1"/>
    </xf>
    <xf numFmtId="166" fontId="7" fillId="0" borderId="15" xfId="2" applyNumberFormat="1" applyBorder="1" applyAlignment="1">
      <alignment vertical="center" wrapText="1"/>
    </xf>
    <xf numFmtId="44" fontId="31" fillId="7" borderId="0" xfId="9" applyFont="1" applyFill="1" applyAlignment="1">
      <alignment vertical="center" wrapText="1"/>
    </xf>
    <xf numFmtId="167" fontId="7" fillId="0" borderId="15" xfId="3" applyBorder="1" applyAlignment="1">
      <alignment horizontal="center" vertical="center" wrapText="1"/>
    </xf>
    <xf numFmtId="44" fontId="15" fillId="0" borderId="4" xfId="3" applyNumberFormat="1" applyFont="1" applyBorder="1" applyAlignment="1">
      <alignment horizontal="center" vertical="center" wrapText="1"/>
    </xf>
    <xf numFmtId="167" fontId="15" fillId="7" borderId="4" xfId="3" applyFont="1" applyFill="1" applyBorder="1" applyAlignment="1">
      <alignment horizontal="center" vertical="center" wrapText="1"/>
    </xf>
    <xf numFmtId="14" fontId="16" fillId="2" borderId="16" xfId="3" applyNumberFormat="1" applyFont="1" applyFill="1" applyBorder="1" applyAlignment="1">
      <alignment horizontal="center" vertical="center" wrapText="1"/>
    </xf>
    <xf numFmtId="167" fontId="16" fillId="2" borderId="16" xfId="3" applyFont="1" applyFill="1" applyBorder="1" applyAlignment="1">
      <alignment horizontal="center" vertical="center" wrapText="1"/>
    </xf>
    <xf numFmtId="167" fontId="26" fillId="0" borderId="15" xfId="3" applyFont="1" applyBorder="1" applyAlignment="1">
      <alignment horizontal="justify" vertical="center" wrapText="1"/>
    </xf>
    <xf numFmtId="175" fontId="24" fillId="7" borderId="0" xfId="9" applyNumberFormat="1" applyFont="1" applyFill="1" applyAlignment="1">
      <alignment horizontal="center" vertical="center"/>
    </xf>
    <xf numFmtId="175" fontId="24" fillId="7" borderId="0" xfId="9" applyNumberFormat="1" applyFont="1" applyFill="1" applyAlignment="1">
      <alignment vertical="center"/>
    </xf>
    <xf numFmtId="0" fontId="35" fillId="0" borderId="0" xfId="13" applyFont="1" applyAlignment="1">
      <alignment horizontal="center" vertical="center"/>
    </xf>
    <xf numFmtId="44" fontId="13" fillId="0" borderId="0" xfId="3" applyNumberFormat="1" applyFont="1"/>
    <xf numFmtId="0" fontId="2" fillId="0" borderId="0" xfId="24"/>
    <xf numFmtId="44" fontId="31" fillId="7" borderId="0" xfId="25" applyFont="1" applyFill="1" applyBorder="1" applyAlignment="1">
      <alignment vertical="center" wrapText="1"/>
    </xf>
    <xf numFmtId="0" fontId="27" fillId="0" borderId="0" xfId="24" applyFont="1"/>
    <xf numFmtId="0" fontId="23" fillId="0" borderId="0" xfId="24" applyFont="1"/>
    <xf numFmtId="167" fontId="16" fillId="5" borderId="21" xfId="3" applyFont="1" applyFill="1" applyBorder="1" applyAlignment="1">
      <alignment horizontal="center" vertical="center" wrapText="1"/>
    </xf>
    <xf numFmtId="167" fontId="41" fillId="0" borderId="15" xfId="3" applyFont="1" applyBorder="1" applyAlignment="1">
      <alignment vertical="center" wrapText="1"/>
    </xf>
    <xf numFmtId="167" fontId="41" fillId="0" borderId="15" xfId="3" applyFont="1" applyBorder="1" applyAlignment="1">
      <alignment vertical="center"/>
    </xf>
    <xf numFmtId="166" fontId="42" fillId="0" borderId="15" xfId="2" applyNumberFormat="1" applyFont="1" applyBorder="1" applyAlignment="1">
      <alignment vertical="center" wrapText="1"/>
    </xf>
    <xf numFmtId="175" fontId="26" fillId="0" borderId="15" xfId="9" applyNumberFormat="1" applyFont="1" applyFill="1" applyBorder="1" applyAlignment="1">
      <alignment vertical="center" wrapText="1"/>
    </xf>
    <xf numFmtId="167" fontId="7" fillId="0" borderId="14" xfId="0" applyNumberFormat="1" applyFont="1" applyBorder="1" applyAlignment="1">
      <alignment vertical="center"/>
    </xf>
    <xf numFmtId="167" fontId="7" fillId="0" borderId="14" xfId="0" applyNumberFormat="1" applyFont="1" applyBorder="1" applyAlignment="1">
      <alignment vertical="center" wrapText="1"/>
    </xf>
    <xf numFmtId="166" fontId="7" fillId="0" borderId="14" xfId="0" applyNumberFormat="1" applyFont="1" applyBorder="1" applyAlignment="1">
      <alignment vertical="center" wrapText="1"/>
    </xf>
    <xf numFmtId="166" fontId="7" fillId="0" borderId="17" xfId="0" applyNumberFormat="1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66" fontId="7" fillId="0" borderId="14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vertical="center" wrapText="1"/>
    </xf>
    <xf numFmtId="44" fontId="7" fillId="0" borderId="1" xfId="9" applyFont="1" applyBorder="1" applyAlignment="1">
      <alignment vertical="center"/>
    </xf>
    <xf numFmtId="44" fontId="44" fillId="7" borderId="0" xfId="25" applyFont="1" applyFill="1" applyAlignment="1">
      <alignment vertical="center" wrapText="1"/>
    </xf>
    <xf numFmtId="167" fontId="40" fillId="6" borderId="21" xfId="3" applyFont="1" applyFill="1" applyBorder="1" applyAlignment="1">
      <alignment horizontal="center" vertical="center" wrapText="1"/>
    </xf>
    <xf numFmtId="167" fontId="40" fillId="6" borderId="10" xfId="3" applyFont="1" applyFill="1" applyBorder="1" applyAlignment="1">
      <alignment horizontal="center" vertical="center" wrapText="1"/>
    </xf>
    <xf numFmtId="0" fontId="1" fillId="0" borderId="0" xfId="13" applyFont="1" applyAlignment="1">
      <alignment vertical="center"/>
    </xf>
    <xf numFmtId="167" fontId="24" fillId="0" borderId="7" xfId="3" applyFont="1" applyBorder="1" applyAlignment="1">
      <alignment vertical="center"/>
    </xf>
    <xf numFmtId="167" fontId="7" fillId="0" borderId="17" xfId="3" applyBorder="1" applyAlignment="1">
      <alignment vertical="center"/>
    </xf>
    <xf numFmtId="167" fontId="7" fillId="0" borderId="17" xfId="3" applyBorder="1" applyAlignment="1">
      <alignment vertical="center" wrapText="1"/>
    </xf>
    <xf numFmtId="166" fontId="7" fillId="0" borderId="11" xfId="2" applyNumberFormat="1" applyBorder="1" applyAlignment="1">
      <alignment vertical="center" wrapText="1"/>
    </xf>
    <xf numFmtId="166" fontId="7" fillId="0" borderId="17" xfId="2" applyNumberFormat="1" applyBorder="1" applyAlignment="1">
      <alignment vertical="center" wrapText="1"/>
    </xf>
    <xf numFmtId="14" fontId="7" fillId="0" borderId="17" xfId="2" applyNumberFormat="1" applyBorder="1" applyAlignment="1">
      <alignment horizontal="center" vertical="center" wrapText="1"/>
    </xf>
    <xf numFmtId="166" fontId="7" fillId="0" borderId="17" xfId="2" applyNumberFormat="1" applyBorder="1" applyAlignment="1">
      <alignment horizontal="center" vertical="center" wrapText="1"/>
    </xf>
    <xf numFmtId="167" fontId="7" fillId="0" borderId="11" xfId="3" applyBorder="1" applyAlignment="1">
      <alignment vertical="center" wrapText="1"/>
    </xf>
    <xf numFmtId="14" fontId="21" fillId="0" borderId="17" xfId="2" applyNumberFormat="1" applyFont="1" applyBorder="1" applyAlignment="1">
      <alignment horizontal="center" vertical="center" wrapText="1"/>
    </xf>
    <xf numFmtId="166" fontId="41" fillId="0" borderId="11" xfId="2" applyNumberFormat="1" applyFont="1" applyBorder="1" applyAlignment="1">
      <alignment vertical="center" wrapText="1"/>
    </xf>
    <xf numFmtId="167" fontId="7" fillId="0" borderId="13" xfId="3" applyBorder="1" applyAlignment="1">
      <alignment vertical="center"/>
    </xf>
    <xf numFmtId="166" fontId="7" fillId="0" borderId="12" xfId="2" applyNumberFormat="1" applyBorder="1" applyAlignment="1">
      <alignment vertical="center" wrapText="1"/>
    </xf>
    <xf numFmtId="176" fontId="7" fillId="0" borderId="11" xfId="2" applyNumberFormat="1" applyBorder="1" applyAlignment="1">
      <alignment vertical="center" wrapText="1"/>
    </xf>
    <xf numFmtId="0" fontId="25" fillId="0" borderId="12" xfId="0" applyFont="1" applyBorder="1" applyAlignment="1">
      <alignment vertical="center"/>
    </xf>
    <xf numFmtId="14" fontId="7" fillId="0" borderId="14" xfId="2" applyNumberFormat="1" applyBorder="1" applyAlignment="1">
      <alignment horizontal="center" vertical="center" wrapText="1"/>
    </xf>
    <xf numFmtId="166" fontId="7" fillId="0" borderId="14" xfId="2" applyNumberFormat="1" applyBorder="1" applyAlignment="1">
      <alignment horizontal="center" vertical="center" wrapText="1"/>
    </xf>
    <xf numFmtId="166" fontId="7" fillId="0" borderId="14" xfId="2" applyNumberFormat="1" applyBorder="1" applyAlignment="1">
      <alignment vertical="center" wrapText="1"/>
    </xf>
    <xf numFmtId="167" fontId="7" fillId="0" borderId="14" xfId="3" applyBorder="1" applyAlignment="1">
      <alignment vertical="center" wrapText="1"/>
    </xf>
    <xf numFmtId="167" fontId="41" fillId="0" borderId="12" xfId="3" applyFont="1" applyBorder="1" applyAlignment="1">
      <alignment vertical="center" wrapText="1"/>
    </xf>
    <xf numFmtId="167" fontId="41" fillId="0" borderId="12" xfId="3" applyFont="1" applyBorder="1" applyAlignment="1">
      <alignment vertical="center"/>
    </xf>
    <xf numFmtId="14" fontId="41" fillId="0" borderId="17" xfId="2" applyNumberFormat="1" applyFont="1" applyBorder="1" applyAlignment="1">
      <alignment horizontal="center" vertical="center" wrapText="1"/>
    </xf>
    <xf numFmtId="166" fontId="41" fillId="0" borderId="17" xfId="2" applyNumberFormat="1" applyFont="1" applyBorder="1" applyAlignment="1">
      <alignment horizontal="center" vertical="center" wrapText="1"/>
    </xf>
    <xf numFmtId="167" fontId="7" fillId="0" borderId="12" xfId="3" applyBorder="1" applyAlignment="1">
      <alignment horizontal="left" vertical="center" wrapText="1"/>
    </xf>
    <xf numFmtId="175" fontId="26" fillId="0" borderId="18" xfId="9" applyNumberFormat="1" applyFont="1" applyFill="1" applyBorder="1" applyAlignment="1">
      <alignment vertical="center" wrapText="1"/>
    </xf>
    <xf numFmtId="167" fontId="43" fillId="0" borderId="15" xfId="3" applyFont="1" applyBorder="1" applyAlignment="1">
      <alignment vertical="center" wrapText="1"/>
    </xf>
    <xf numFmtId="44" fontId="42" fillId="0" borderId="15" xfId="9" applyFont="1" applyFill="1" applyBorder="1" applyAlignment="1">
      <alignment vertical="center" wrapText="1"/>
    </xf>
    <xf numFmtId="167" fontId="42" fillId="0" borderId="15" xfId="3" applyFont="1" applyBorder="1" applyAlignment="1">
      <alignment vertical="center" wrapText="1"/>
    </xf>
    <xf numFmtId="167" fontId="42" fillId="0" borderId="15" xfId="3" applyFont="1" applyBorder="1" applyAlignment="1">
      <alignment horizontal="center" vertical="center" wrapText="1"/>
    </xf>
    <xf numFmtId="173" fontId="42" fillId="0" borderId="15" xfId="2" applyNumberFormat="1" applyFont="1" applyBorder="1" applyAlignment="1">
      <alignment vertical="center" wrapText="1"/>
    </xf>
    <xf numFmtId="175" fontId="11" fillId="0" borderId="15" xfId="9" applyNumberFormat="1" applyFont="1" applyFill="1" applyBorder="1" applyAlignment="1">
      <alignment vertical="center" wrapText="1"/>
    </xf>
    <xf numFmtId="175" fontId="26" fillId="0" borderId="15" xfId="9" applyNumberFormat="1" applyFont="1" applyFill="1" applyBorder="1" applyAlignment="1">
      <alignment horizontal="justify" vertical="center" wrapText="1"/>
    </xf>
    <xf numFmtId="167" fontId="24" fillId="0" borderId="20" xfId="3" applyFont="1" applyBorder="1" applyAlignment="1">
      <alignment horizontal="center" vertical="center" wrapText="1"/>
    </xf>
    <xf numFmtId="167" fontId="17" fillId="0" borderId="12" xfId="3" applyFont="1" applyBorder="1" applyAlignment="1">
      <alignment vertical="center"/>
    </xf>
    <xf numFmtId="167" fontId="24" fillId="0" borderId="12" xfId="3" applyFont="1" applyBorder="1" applyAlignment="1">
      <alignment vertical="center" wrapText="1"/>
    </xf>
    <xf numFmtId="167" fontId="24" fillId="0" borderId="12" xfId="3" applyFont="1" applyBorder="1" applyAlignment="1">
      <alignment vertical="center"/>
    </xf>
    <xf numFmtId="167" fontId="24" fillId="0" borderId="12" xfId="3" applyFont="1" applyBorder="1" applyAlignment="1">
      <alignment horizontal="center" vertical="center"/>
    </xf>
    <xf numFmtId="167" fontId="24" fillId="0" borderId="12" xfId="3" applyFont="1" applyBorder="1" applyAlignment="1">
      <alignment horizontal="left" vertical="center" wrapText="1"/>
    </xf>
    <xf numFmtId="0" fontId="7" fillId="0" borderId="15" xfId="13" applyFont="1" applyBorder="1" applyAlignment="1">
      <alignment vertical="center"/>
    </xf>
    <xf numFmtId="167" fontId="26" fillId="0" borderId="12" xfId="3" applyFont="1" applyBorder="1" applyAlignment="1">
      <alignment vertical="center" wrapText="1"/>
    </xf>
    <xf numFmtId="44" fontId="24" fillId="0" borderId="11" xfId="9" applyFont="1" applyFill="1" applyBorder="1" applyAlignment="1">
      <alignment vertical="center" wrapText="1"/>
    </xf>
    <xf numFmtId="44" fontId="7" fillId="0" borderId="11" xfId="15" applyFont="1" applyFill="1" applyBorder="1" applyAlignment="1">
      <alignment vertical="center" wrapText="1"/>
    </xf>
    <xf numFmtId="175" fontId="26" fillId="0" borderId="11" xfId="9" applyNumberFormat="1" applyFont="1" applyFill="1" applyBorder="1" applyAlignment="1">
      <alignment vertical="center" wrapText="1"/>
    </xf>
    <xf numFmtId="175" fontId="7" fillId="0" borderId="15" xfId="14" applyNumberFormat="1" applyFont="1" applyFill="1" applyBorder="1" applyAlignment="1">
      <alignment horizontal="right" vertical="center" wrapText="1"/>
    </xf>
    <xf numFmtId="44" fontId="7" fillId="0" borderId="11" xfId="2" applyNumberFormat="1" applyBorder="1" applyAlignment="1">
      <alignment horizontal="left" vertical="center" wrapText="1"/>
    </xf>
    <xf numFmtId="176" fontId="7" fillId="0" borderId="12" xfId="2" applyNumberFormat="1" applyBorder="1" applyAlignment="1">
      <alignment vertical="center" wrapText="1"/>
    </xf>
    <xf numFmtId="177" fontId="7" fillId="0" borderId="14" xfId="14" applyNumberFormat="1" applyFont="1" applyFill="1" applyBorder="1" applyAlignment="1">
      <alignment horizontal="right" vertical="center" wrapText="1"/>
    </xf>
    <xf numFmtId="44" fontId="7" fillId="0" borderId="11" xfId="2" applyNumberFormat="1" applyBorder="1" applyAlignment="1">
      <alignment horizontal="right" vertical="center" wrapText="1"/>
    </xf>
    <xf numFmtId="167" fontId="24" fillId="0" borderId="17" xfId="2" applyNumberFormat="1" applyFont="1" applyBorder="1" applyAlignment="1">
      <alignment horizontal="center" vertical="center" wrapText="1"/>
    </xf>
    <xf numFmtId="14" fontId="7" fillId="0" borderId="6" xfId="2" applyNumberFormat="1" applyBorder="1" applyAlignment="1">
      <alignment horizontal="center" vertical="center" wrapText="1"/>
    </xf>
    <xf numFmtId="14" fontId="7" fillId="0" borderId="0" xfId="2" applyNumberFormat="1" applyAlignment="1">
      <alignment horizontal="center" vertical="center" wrapText="1"/>
    </xf>
    <xf numFmtId="170" fontId="29" fillId="0" borderId="1" xfId="1" applyFont="1" applyBorder="1" applyAlignment="1">
      <alignment horizontal="center" vertical="center"/>
    </xf>
    <xf numFmtId="167" fontId="24" fillId="0" borderId="19" xfId="3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67" fontId="12" fillId="0" borderId="3" xfId="3" applyFont="1" applyBorder="1" applyAlignment="1">
      <alignment horizontal="left" vertical="center" wrapText="1"/>
    </xf>
    <xf numFmtId="167" fontId="10" fillId="0" borderId="1" xfId="3" applyFont="1" applyBorder="1" applyAlignment="1">
      <alignment horizontal="center" vertical="center" wrapText="1"/>
    </xf>
    <xf numFmtId="167" fontId="10" fillId="0" borderId="1" xfId="3" applyFont="1" applyBorder="1" applyAlignment="1">
      <alignment horizontal="center" vertical="center"/>
    </xf>
    <xf numFmtId="167" fontId="15" fillId="0" borderId="4" xfId="3" applyFont="1" applyBorder="1" applyAlignment="1">
      <alignment horizontal="center" vertical="center" wrapText="1"/>
    </xf>
    <xf numFmtId="167" fontId="18" fillId="0" borderId="0" xfId="3" applyFont="1" applyAlignment="1">
      <alignment horizontal="center" vertical="center" wrapText="1"/>
    </xf>
    <xf numFmtId="165" fontId="18" fillId="0" borderId="9" xfId="3" applyNumberFormat="1" applyFont="1" applyBorder="1" applyAlignment="1">
      <alignment horizontal="center" vertical="center" wrapText="1"/>
    </xf>
  </cellXfs>
  <cellStyles count="28">
    <cellStyle name="Excel Built-in Comma" xfId="1" xr:uid="{00000000-0005-0000-0000-000000000000}"/>
    <cellStyle name="Excel Built-in Currency" xfId="2" xr:uid="{00000000-0005-0000-0000-000001000000}"/>
    <cellStyle name="Excel Built-in Normal" xfId="3" xr:uid="{00000000-0005-0000-0000-000002000000}"/>
    <cellStyle name="Heading" xfId="4" xr:uid="{00000000-0005-0000-0000-000003000000}"/>
    <cellStyle name="Heading1" xfId="5" xr:uid="{00000000-0005-0000-0000-000004000000}"/>
    <cellStyle name="Migliaia 2" xfId="6" xr:uid="{00000000-0005-0000-0000-000005000000}"/>
    <cellStyle name="Normale" xfId="0" builtinId="0" customBuiltin="1"/>
    <cellStyle name="Normale 2" xfId="11" xr:uid="{00000000-0005-0000-0000-000007000000}"/>
    <cellStyle name="Normale 2 2" xfId="12" xr:uid="{00000000-0005-0000-0000-000008000000}"/>
    <cellStyle name="Normale 2 2 2" xfId="23" xr:uid="{00000000-0005-0000-0000-000009000000}"/>
    <cellStyle name="Normale 2 3" xfId="18" xr:uid="{00000000-0005-0000-0000-00000A000000}"/>
    <cellStyle name="Normale 2 4" xfId="24" xr:uid="{00000000-0005-0000-0000-00000B000000}"/>
    <cellStyle name="Normale 3" xfId="13" xr:uid="{00000000-0005-0000-0000-00000C000000}"/>
    <cellStyle name="Normale 3 2" xfId="22" xr:uid="{00000000-0005-0000-0000-00000D000000}"/>
    <cellStyle name="Normale 4" xfId="17" xr:uid="{00000000-0005-0000-0000-00000E000000}"/>
    <cellStyle name="Normale 5" xfId="20" xr:uid="{00000000-0005-0000-0000-00000F000000}"/>
    <cellStyle name="Normale 6" xfId="26" xr:uid="{00000000-0005-0000-0000-000010000000}"/>
    <cellStyle name="Result" xfId="7" xr:uid="{00000000-0005-0000-0000-000011000000}"/>
    <cellStyle name="Result2" xfId="8" xr:uid="{00000000-0005-0000-0000-000012000000}"/>
    <cellStyle name="Valuta" xfId="9" builtinId="4"/>
    <cellStyle name="Valuta 2" xfId="10" xr:uid="{00000000-0005-0000-0000-000014000000}"/>
    <cellStyle name="Valuta 2 2" xfId="15" xr:uid="{00000000-0005-0000-0000-000015000000}"/>
    <cellStyle name="Valuta 2 3" xfId="19" xr:uid="{00000000-0005-0000-0000-000016000000}"/>
    <cellStyle name="Valuta 2 4" xfId="25" xr:uid="{00000000-0005-0000-0000-000017000000}"/>
    <cellStyle name="Valuta 3" xfId="14" xr:uid="{00000000-0005-0000-0000-000018000000}"/>
    <cellStyle name="Valuta 4" xfId="16" xr:uid="{00000000-0005-0000-0000-000019000000}"/>
    <cellStyle name="Valuta 5" xfId="21" xr:uid="{00000000-0005-0000-0000-00001A000000}"/>
    <cellStyle name="Valuta 6" xfId="27" xr:uid="{00000000-0005-0000-0000-00001B000000}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73" formatCode="_-* #,##0.00\ [$€-410]_-;\-* #,##0.00\ [$€-410]_-;_-* &quot;-&quot;??\ [$€-410]_-;_-@_-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75" formatCode="_-* #,##0\ &quot;€&quot;_-;\-* #,##0\ &quot;€&quot;_-;_-* &quot;-&quot;??\ &quot;€&quot;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/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dashed">
          <color theme="0" tint="-0.499984740745262"/>
        </left>
        <right/>
        <top style="dashed">
          <color theme="0" tint="-0.499984740745262"/>
        </top>
        <bottom/>
      </border>
    </dxf>
    <dxf>
      <border outline="0">
        <top style="thin">
          <color rgb="FFFFFFFF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rgb="FF002060"/>
          <bgColor theme="3" tint="0.39997558519241921"/>
        </patternFill>
      </fill>
      <alignment horizontal="center" vertical="center" textRotation="0" wrapText="1" indent="0" justifyLastLine="0" shrinkToFit="0" readingOrder="0"/>
    </dxf>
    <dxf>
      <numFmt numFmtId="174" formatCode="#,##0.00\ _€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76" formatCode="&quot; &quot;#,##0.00&quot; € &quot;;&quot;-&quot;#,##0.00&quot; € &quot;;&quot; -&quot;#.0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76" formatCode="&quot; &quot;#,##0.00&quot; € &quot;;&quot;-&quot;#,##0.00&quot; € &quot;;&quot; -&quot;#.0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76" formatCode="&quot; &quot;#,##0.00&quot; € &quot;;&quot;-&quot;#,##0.00&quot; € &quot;;&quot; -&quot;#.0&quot; € &quot;;&quot; &quot;@&quot; &quot;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numFmt numFmtId="166" formatCode="&quot; &quot;#,##0.0&quot; € &quot;;&quot;-&quot;#,##0.0&quot; € &quot;;&quot; -&quot;#&quot; € &quot;;&quot; &quot;@&quot; 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alignment horizontal="general" vertical="center" textRotation="0" wrapText="0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7" formatCode="[$-410]General"/>
      <alignment horizontal="general" vertical="center" textRotation="0" wrapText="0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dashed">
          <color theme="0" tint="-0.499984740745262"/>
        </left>
        <right style="dashed">
          <color theme="0" tint="-0.499984740745262"/>
        </right>
        <top style="dashed">
          <color theme="0" tint="-0.499984740745262"/>
        </top>
        <bottom style="dashed">
          <color theme="0" tint="-0.499984740745262"/>
        </bottom>
      </border>
    </dxf>
    <dxf>
      <alignment vertical="center" textRotation="0" indent="0" justifyLastLine="0" shrinkToFit="0" readingOrder="0"/>
    </dxf>
    <dxf>
      <border outline="0">
        <top style="thin">
          <color rgb="FFFFFFFF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rgb="FF00206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Stile tabella 1" pivot="0" count="1" xr9:uid="{00000000-0011-0000-FFFF-FFFF00000000}">
      <tableStyleElement type="secondRowStripe" dxfId="6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LDD 2025" id="{ECF1AF43-7619-4660-99AF-71EC3EE2620E}"/>
  <namedSheetView name="View1" id="{A6310441-9A8D-4857-838D-E2BA644C9D0F}"/>
  <namedSheetView name="Visualizza1" id="{8C30CA6C-9BAE-4708-8C34-6B5B2BA6CE3F}"/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DB_B2_MASTER4" displayName="DB_B2_MASTER4" ref="A3:R555" totalsRowCount="1" headerRowDxfId="62" dataDxfId="60" totalsRowDxfId="58" headerRowBorderDxfId="61" tableBorderDxfId="59" headerRowCellStyle="Excel Built-in Normal" dataCellStyle="Excel Built-in Currency">
  <autoFilter ref="A3:R554" xr:uid="{00000000-0009-0000-0100-000003000000}"/>
  <sortState xmlns:xlrd2="http://schemas.microsoft.com/office/spreadsheetml/2017/richdata2" ref="A4:R555">
    <sortCondition ref="C3"/>
  </sortState>
  <tableColumns count="18">
    <tableColumn id="1" xr3:uid="{00000000-0010-0000-0000-000001000000}" name="ID" dataDxfId="57" totalsRowDxfId="56" dataCellStyle="Excel Built-in Normal"/>
    <tableColumn id="2" xr3:uid="{00000000-0010-0000-0000-000002000000}" name="AMMINISTRAZIONE" dataDxfId="55" totalsRowDxfId="54" dataCellStyle="Excel Built-in Normal"/>
    <tableColumn id="3" xr3:uid="{00000000-0010-0000-0000-000003000000}" name="AREATEMATICA" dataDxfId="53" totalsRowDxfId="52" dataCellStyle="Excel Built-in Normal"/>
    <tableColumn id="4" xr3:uid="{00000000-0010-0000-0000-000004000000}" name="LINEA DI INTERVENTO" dataDxfId="51" totalsRowDxfId="50" dataCellStyle="Excel Built-in Normal"/>
    <tableColumn id="63" xr3:uid="{00000000-0010-0000-0000-00003F000000}" name="CUP" dataDxfId="49" totalsRowDxfId="48" dataCellStyle="Excel Built-in Normal"/>
    <tableColumn id="6" xr3:uid="{00000000-0010-0000-0000-000006000000}" name="TITOLO" dataDxfId="47" totalsRowDxfId="46" dataCellStyle="Excel Built-in Normal"/>
    <tableColumn id="17" xr3:uid="{00000000-0010-0000-0000-000011000000}" name="COSTO TOTALE" totalsRowFunction="custom" dataDxfId="45" totalsRowDxfId="44" dataCellStyle="Excel Built-in Currency">
      <totalsRowFormula>SUM(DB_B2_MASTER4[COSTO TOTALE])</totalsRowFormula>
    </tableColumn>
    <tableColumn id="78" xr3:uid="{00000000-0010-0000-0000-00004E000000}" name="IMPORTO RICHIESTO FSC 21-27" totalsRowFunction="custom" dataDxfId="43" totalsRowDxfId="42" dataCellStyle="Excel Built-in Currency">
      <totalsRowFormula>SUM(DB_B2_MASTER4[IMPORTO RICHIESTO FSC 21-27])</totalsRowFormula>
    </tableColumn>
    <tableColumn id="9" xr3:uid="{00000000-0010-0000-0000-000009000000}" name="COFINANZIAMENTO CON ALTRE RISORSE" totalsRowFunction="custom" dataDxfId="41" totalsRowDxfId="40" dataCellStyle="Excel Built-in Currency">
      <totalsRowFormula>SUM(DB_B2_MASTER4[COFINANZIAMENTO CON ALTRE RISORSE])</totalsRowFormula>
    </tableColumn>
    <tableColumn id="16" xr3:uid="{00000000-0010-0000-0000-000010000000}" name="PROGRAMM. PREVISIONE INIZIO" dataDxfId="39" totalsRowDxfId="38" dataCellStyle="Excel Built-in Currency"/>
    <tableColumn id="15" xr3:uid="{00000000-0010-0000-0000-00000F000000}" name="PROGRAMM. PREVISIONE FINE" dataDxfId="37" totalsRowDxfId="36" dataCellStyle="Excel Built-in Currency"/>
    <tableColumn id="5" xr3:uid="{00000000-0010-0000-0000-000005000000}" name="PROGETT. PREVISIONE INIZIO" dataDxfId="35" totalsRowDxfId="34" dataCellStyle="Excel Built-in Currency"/>
    <tableColumn id="8" xr3:uid="{00000000-0010-0000-0000-000008000000}" name="PROGETT. PREVISIONE FINE" dataDxfId="33" totalsRowDxfId="32" dataCellStyle="Excel Built-in Currency"/>
    <tableColumn id="10" xr3:uid="{00000000-0010-0000-0000-00000A000000}" name="ESECUZIONE PREVISIONE INIZIO" dataDxfId="31" totalsRowDxfId="30" dataCellStyle="Excel Built-in Currency"/>
    <tableColumn id="11" xr3:uid="{00000000-0010-0000-0000-00000B000000}" name="ESECUZIONE PREVISIONE FINE" dataDxfId="29" totalsRowDxfId="28" dataCellStyle="Excel Built-in Currency"/>
    <tableColumn id="12" xr3:uid="{00000000-0010-0000-0000-00000C000000}" name="DATA APERTURA AVVISO" dataDxfId="27" totalsRowDxfId="26" dataCellStyle="Excel Built-in Currency"/>
    <tableColumn id="13" xr3:uid="{00000000-0010-0000-0000-00000D000000}" name="DATA CHIUSURA AVVISO" dataDxfId="25" totalsRowDxfId="24" dataCellStyle="Excel Built-in Currency"/>
    <tableColumn id="14" xr3:uid="{00000000-0010-0000-0000-00000E000000}" name="DATA ATTIVAZIONE MISURA" dataDxfId="23" totalsRowDxfId="22" dataCellStyle="Excel Built-in Currency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__xlnm._FilterDatabase_1" displayName="__xlnm._FilterDatabase_1" ref="A2:F76" totalsRowShown="0">
  <autoFilter ref="A2:F76" xr:uid="{00000000-0009-0000-0100-000002000000}"/>
  <sortState xmlns:xlrd2="http://schemas.microsoft.com/office/spreadsheetml/2017/richdata2" ref="A3:F76">
    <sortCondition ref="A2"/>
  </sortState>
  <tableColumns count="6">
    <tableColumn id="1" xr3:uid="{00000000-0010-0000-0100-000001000000}" name="AreaTematica"/>
    <tableColumn id="2" xr3:uid="{00000000-0010-0000-0100-000002000000}" name="Linea di Intervento"/>
    <tableColumn id="3" xr3:uid="{00000000-0010-0000-0100-000003000000}" name="Cup"/>
    <tableColumn id="4" xr3:uid="{00000000-0010-0000-0100-000004000000}" name="Titolo"/>
    <tableColumn id="5" xr3:uid="{00000000-0010-0000-0100-000005000000}" name="Importo FSC 21-27 (anticipazione)" dataDxfId="21"/>
    <tableColumn id="6" xr3:uid="{00000000-0010-0000-0100-000006000000}" name="No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la8" displayName="Tabella8" ref="A1:R552" totalsRowShown="0" headerRowDxfId="20" dataDxfId="19" tableBorderDxfId="18" headerRowCellStyle="Excel Built-in Normal" dataCellStyle="Excel Built-in Currency">
  <sortState xmlns:xlrd2="http://schemas.microsoft.com/office/spreadsheetml/2017/richdata2" ref="A2:R552">
    <sortCondition ref="C1"/>
  </sortState>
  <tableColumns count="18">
    <tableColumn id="1" xr3:uid="{00000000-0010-0000-0200-000001000000}" name="CODICE ID" dataDxfId="17" dataCellStyle="Excel Built-in Normal"/>
    <tableColumn id="2" xr3:uid="{00000000-0010-0000-0200-000002000000}" name="AMMINISTRAZIONE" dataDxfId="16" dataCellStyle="Excel Built-in Normal"/>
    <tableColumn id="3" xr3:uid="{00000000-0010-0000-0200-000003000000}" name="AREATEMATICA" dataDxfId="15" dataCellStyle="Excel Built-in Normal"/>
    <tableColumn id="4" xr3:uid="{00000000-0010-0000-0200-000004000000}" name="LINEA DI INTERVENTO" dataDxfId="14" dataCellStyle="Excel Built-in Normal"/>
    <tableColumn id="6" xr3:uid="{00000000-0010-0000-0200-000006000000}" name="CUP" dataDxfId="13" dataCellStyle="Excel Built-in Normal"/>
    <tableColumn id="7" xr3:uid="{00000000-0010-0000-0200-000007000000}" name="TITOLO" dataDxfId="12" dataCellStyle="Excel Built-in Normal"/>
    <tableColumn id="20" xr3:uid="{00000000-0010-0000-0200-000014000000}" name="COSTO TOTALE" dataDxfId="11" dataCellStyle="Valuta"/>
    <tableColumn id="9" xr3:uid="{00000000-0010-0000-0200-000009000000}" name="IMPORTO RICHIESTO FSC 21-27" dataDxfId="10" dataCellStyle="Valuta"/>
    <tableColumn id="10" xr3:uid="{00000000-0010-0000-0200-00000A000000}" name="COFINANZIAMENTO CON ALTRE RISORSE" dataDxfId="9" dataCellStyle="Valuta"/>
    <tableColumn id="11" xr3:uid="{00000000-0010-0000-0200-00000B000000}" name="2024" dataDxfId="8" dataCellStyle="Excel Built-in Currency"/>
    <tableColumn id="8" xr3:uid="{00000000-0010-0000-0200-000008000000}" name="2025" dataDxfId="7" dataCellStyle="Excel Built-in Currency"/>
    <tableColumn id="13" xr3:uid="{00000000-0010-0000-0200-00000D000000}" name="2026" dataDxfId="6" dataCellStyle="Excel Built-in Currency"/>
    <tableColumn id="14" xr3:uid="{00000000-0010-0000-0200-00000E000000}" name="2027" dataDxfId="5" dataCellStyle="Excel Built-in Currency"/>
    <tableColumn id="15" xr3:uid="{00000000-0010-0000-0200-00000F000000}" name="2028" dataDxfId="4" dataCellStyle="Excel Built-in Currency"/>
    <tableColumn id="16" xr3:uid="{00000000-0010-0000-0200-000010000000}" name="2029" dataDxfId="3" dataCellStyle="Excel Built-in Currency"/>
    <tableColumn id="17" xr3:uid="{00000000-0010-0000-0200-000011000000}" name="2030" dataDxfId="2" dataCellStyle="Excel Built-in Currency"/>
    <tableColumn id="18" xr3:uid="{00000000-0010-0000-0200-000012000000}" name="2031" dataDxfId="1" dataCellStyle="Excel Built-in Currency"/>
    <tableColumn id="19" xr3:uid="{00000000-0010-0000-0200-000013000000}" name="2032" dataDxfId="0" dataCellStyle="Excel Built-in Currenc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1"/>
  <sheetViews>
    <sheetView tabSelected="1" zoomScale="85" zoomScaleNormal="85" workbookViewId="0">
      <selection activeCell="B34" sqref="B34"/>
    </sheetView>
  </sheetViews>
  <sheetFormatPr defaultRowHeight="15" x14ac:dyDescent="0.2"/>
  <cols>
    <col min="1" max="1" width="34.625" style="2" customWidth="1"/>
    <col min="2" max="2" width="23.75" style="2" customWidth="1"/>
    <col min="3" max="3" width="23.25" style="2" customWidth="1"/>
    <col min="4" max="6" width="25.75" style="2" customWidth="1"/>
    <col min="7" max="7" width="15.25" style="2" customWidth="1"/>
    <col min="8" max="10" width="8.5" style="2" customWidth="1"/>
    <col min="11" max="11" width="8.25" style="2" customWidth="1"/>
    <col min="12" max="12" width="18.375" style="2" bestFit="1" customWidth="1"/>
    <col min="13" max="14" width="17.625" style="2" bestFit="1" customWidth="1"/>
    <col min="15" max="1024" width="8.25" style="2" customWidth="1"/>
  </cols>
  <sheetData>
    <row r="1" spans="1:7" s="1" customFormat="1" ht="36.75" customHeight="1" x14ac:dyDescent="0.2">
      <c r="A1" s="164" t="s">
        <v>0</v>
      </c>
      <c r="B1" s="165" t="s">
        <v>1</v>
      </c>
      <c r="C1" s="165"/>
      <c r="D1" s="165"/>
      <c r="E1" s="20" t="s">
        <v>2</v>
      </c>
      <c r="F1" s="164" t="s">
        <v>3</v>
      </c>
      <c r="G1" s="164" t="s">
        <v>4</v>
      </c>
    </row>
    <row r="2" spans="1:7" s="1" customFormat="1" ht="36.75" customHeight="1" x14ac:dyDescent="0.2">
      <c r="A2" s="164"/>
      <c r="B2" s="164" t="s">
        <v>5</v>
      </c>
      <c r="C2" s="164" t="s">
        <v>6</v>
      </c>
      <c r="D2" s="164" t="s">
        <v>7</v>
      </c>
      <c r="E2" s="164" t="s">
        <v>8</v>
      </c>
      <c r="F2" s="164"/>
      <c r="G2" s="164"/>
    </row>
    <row r="3" spans="1:7" s="1" customFormat="1" ht="36.75" customHeight="1" x14ac:dyDescent="0.2">
      <c r="A3" s="164"/>
      <c r="B3" s="164"/>
      <c r="C3" s="164"/>
      <c r="D3" s="164"/>
      <c r="E3" s="164"/>
      <c r="F3" s="164"/>
      <c r="G3" s="164"/>
    </row>
    <row r="4" spans="1:7" ht="27.75" customHeight="1" x14ac:dyDescent="0.2">
      <c r="A4" s="36" t="s">
        <v>9</v>
      </c>
      <c r="B4" s="37"/>
      <c r="C4" s="37">
        <v>19901386.02</v>
      </c>
      <c r="D4" s="37">
        <f>+SUM(B4:C4)</f>
        <v>19901386.02</v>
      </c>
      <c r="E4" s="37">
        <v>0</v>
      </c>
      <c r="F4" s="37">
        <f>D4+E4</f>
        <v>19901386.02</v>
      </c>
      <c r="G4" s="38">
        <v>6</v>
      </c>
    </row>
    <row r="5" spans="1:7" ht="27.75" customHeight="1" x14ac:dyDescent="0.2">
      <c r="A5" s="36" t="s">
        <v>10</v>
      </c>
      <c r="B5" s="37">
        <v>500000000</v>
      </c>
      <c r="C5" s="37">
        <v>68600000</v>
      </c>
      <c r="D5" s="37">
        <f t="shared" ref="D5:D13" si="0">+SUM(B5:C5)</f>
        <v>568600000</v>
      </c>
      <c r="E5" s="37">
        <v>1621629.1700000167</v>
      </c>
      <c r="F5" s="37">
        <f>D5+E5</f>
        <v>570221629.17000008</v>
      </c>
      <c r="G5" s="38">
        <v>26</v>
      </c>
    </row>
    <row r="6" spans="1:7" ht="27.75" customHeight="1" x14ac:dyDescent="0.2">
      <c r="A6" s="36" t="s">
        <v>11</v>
      </c>
      <c r="B6" s="37">
        <v>67564538.629999995</v>
      </c>
      <c r="C6" s="37"/>
      <c r="D6" s="37">
        <f t="shared" si="0"/>
        <v>67564538.629999995</v>
      </c>
      <c r="E6" s="37">
        <v>18554011.900000006</v>
      </c>
      <c r="F6" s="37">
        <f t="shared" ref="F6:F13" si="1">D6+E6</f>
        <v>86118550.530000001</v>
      </c>
      <c r="G6" s="38">
        <v>1</v>
      </c>
    </row>
    <row r="7" spans="1:7" ht="27.75" customHeight="1" x14ac:dyDescent="0.2">
      <c r="A7" s="36" t="s">
        <v>12</v>
      </c>
      <c r="B7" s="37">
        <v>2583424249.2499986</v>
      </c>
      <c r="C7" s="37">
        <v>5620730</v>
      </c>
      <c r="D7" s="37">
        <f t="shared" si="0"/>
        <v>2589044979.2499986</v>
      </c>
      <c r="E7" s="37">
        <v>2535289119.8699994</v>
      </c>
      <c r="F7" s="37">
        <f t="shared" si="1"/>
        <v>5124334099.119998</v>
      </c>
      <c r="G7" s="38">
        <v>249</v>
      </c>
    </row>
    <row r="8" spans="1:7" ht="27.75" customHeight="1" x14ac:dyDescent="0.2">
      <c r="A8" s="36" t="s">
        <v>13</v>
      </c>
      <c r="B8" s="37">
        <v>182737003.24000001</v>
      </c>
      <c r="C8" s="37"/>
      <c r="D8" s="37">
        <f t="shared" si="0"/>
        <v>182737003.24000001</v>
      </c>
      <c r="E8" s="37">
        <v>4743264.1800000072</v>
      </c>
      <c r="F8" s="37">
        <f t="shared" si="1"/>
        <v>187480267.42000002</v>
      </c>
      <c r="G8" s="38">
        <v>57</v>
      </c>
    </row>
    <row r="9" spans="1:7" ht="27.75" customHeight="1" x14ac:dyDescent="0.2">
      <c r="A9" s="36" t="s">
        <v>14</v>
      </c>
      <c r="B9" s="37">
        <v>1020790985.4500002</v>
      </c>
      <c r="C9" s="37">
        <v>21979000</v>
      </c>
      <c r="D9" s="37">
        <f t="shared" si="0"/>
        <v>1042769985.4500002</v>
      </c>
      <c r="E9" s="37">
        <v>824426265.17999995</v>
      </c>
      <c r="F9" s="37">
        <f t="shared" si="1"/>
        <v>1867196250.6300001</v>
      </c>
      <c r="G9" s="38">
        <v>161</v>
      </c>
    </row>
    <row r="10" spans="1:7" ht="27.75" customHeight="1" x14ac:dyDescent="0.2">
      <c r="A10" s="39" t="s">
        <v>15</v>
      </c>
      <c r="B10" s="37">
        <v>100123800</v>
      </c>
      <c r="C10" s="37">
        <v>88595861.209999993</v>
      </c>
      <c r="D10" s="37">
        <f t="shared" si="0"/>
        <v>188719661.20999998</v>
      </c>
      <c r="E10" s="37">
        <v>0</v>
      </c>
      <c r="F10" s="37">
        <f t="shared" si="1"/>
        <v>188719661.20999998</v>
      </c>
      <c r="G10" s="38">
        <v>57</v>
      </c>
    </row>
    <row r="11" spans="1:7" ht="27.75" customHeight="1" x14ac:dyDescent="0.2">
      <c r="A11" s="39" t="s">
        <v>16</v>
      </c>
      <c r="B11" s="37">
        <v>370122812.59000003</v>
      </c>
      <c r="C11" s="37">
        <v>30000000</v>
      </c>
      <c r="D11" s="37">
        <f t="shared" si="0"/>
        <v>400122812.59000003</v>
      </c>
      <c r="E11" s="37">
        <v>0</v>
      </c>
      <c r="F11" s="37">
        <f t="shared" si="1"/>
        <v>400122812.59000003</v>
      </c>
      <c r="G11" s="38">
        <v>30</v>
      </c>
    </row>
    <row r="12" spans="1:7" ht="27.75" customHeight="1" x14ac:dyDescent="0.2">
      <c r="A12" s="36" t="s">
        <v>17</v>
      </c>
      <c r="B12" s="37">
        <v>80048124.099999994</v>
      </c>
      <c r="C12" s="37"/>
      <c r="D12" s="37">
        <f t="shared" si="0"/>
        <v>80048124.099999994</v>
      </c>
      <c r="E12" s="37">
        <v>40000</v>
      </c>
      <c r="F12" s="37">
        <f t="shared" si="1"/>
        <v>80088124.099999994</v>
      </c>
      <c r="G12" s="38">
        <v>35</v>
      </c>
    </row>
    <row r="13" spans="1:7" ht="27.75" customHeight="1" x14ac:dyDescent="0.2">
      <c r="A13" s="36" t="s">
        <v>18</v>
      </c>
      <c r="B13" s="37">
        <v>91102536.469999999</v>
      </c>
      <c r="C13" s="37"/>
      <c r="D13" s="37">
        <f t="shared" si="0"/>
        <v>91102536.469999999</v>
      </c>
      <c r="E13" s="37">
        <v>0</v>
      </c>
      <c r="F13" s="37">
        <f t="shared" si="1"/>
        <v>91102536.469999999</v>
      </c>
      <c r="G13" s="38">
        <v>3</v>
      </c>
    </row>
    <row r="14" spans="1:7" ht="27.75" customHeight="1" x14ac:dyDescent="0.2">
      <c r="A14" s="40" t="s">
        <v>19</v>
      </c>
      <c r="B14" s="41">
        <f>+SUM(B5:B13)</f>
        <v>4995914049.7299995</v>
      </c>
      <c r="C14" s="41">
        <f>+SUM(C5:C13)</f>
        <v>214795591.20999998</v>
      </c>
      <c r="D14" s="41">
        <f>+SUM(D5:D13)</f>
        <v>5210709640.9399996</v>
      </c>
      <c r="E14" s="42">
        <f>SUM(E4:E13)</f>
        <v>3384674290.2999992</v>
      </c>
      <c r="F14" s="160">
        <f>SUM(F4:F13)</f>
        <v>8615285317.2599983</v>
      </c>
      <c r="G14" s="43">
        <f>SUM(G4:G13)</f>
        <v>625</v>
      </c>
    </row>
    <row r="15" spans="1:7" ht="27.75" customHeight="1" x14ac:dyDescent="0.2">
      <c r="A15" s="36" t="s">
        <v>20</v>
      </c>
      <c r="B15" s="44">
        <v>331854344</v>
      </c>
      <c r="C15" s="45"/>
      <c r="D15" s="46">
        <f>SUM(B15:C15)</f>
        <v>331854344</v>
      </c>
      <c r="E15" s="46"/>
      <c r="F15" s="162"/>
      <c r="G15" s="162"/>
    </row>
    <row r="16" spans="1:7" ht="27.75" customHeight="1" x14ac:dyDescent="0.2">
      <c r="A16" s="47" t="s">
        <v>21</v>
      </c>
      <c r="B16" s="41">
        <f>B14+B15</f>
        <v>5327768393.7299995</v>
      </c>
      <c r="C16" s="41">
        <f>C14+C15</f>
        <v>214795591.20999998</v>
      </c>
      <c r="D16" s="41">
        <f>D14+D15</f>
        <v>5542563984.9399996</v>
      </c>
      <c r="E16" s="41"/>
      <c r="F16" s="162"/>
      <c r="G16" s="162"/>
    </row>
    <row r="17" spans="1:7" ht="10.5" customHeight="1" x14ac:dyDescent="0.2">
      <c r="A17" s="3"/>
      <c r="B17" s="3"/>
      <c r="C17" s="3"/>
      <c r="D17" s="3"/>
      <c r="E17" s="3"/>
      <c r="F17" s="3"/>
      <c r="G17" s="3"/>
    </row>
    <row r="18" spans="1:7" ht="31.7" customHeight="1" x14ac:dyDescent="0.2">
      <c r="A18" s="163" t="s">
        <v>22</v>
      </c>
      <c r="B18" s="163"/>
      <c r="C18" s="163"/>
      <c r="D18" s="163"/>
      <c r="E18" s="163"/>
      <c r="F18" s="163"/>
      <c r="G18" s="163"/>
    </row>
    <row r="20" spans="1:7" x14ac:dyDescent="0.2">
      <c r="B20" s="4"/>
      <c r="C20" s="4"/>
    </row>
    <row r="21" spans="1:7" x14ac:dyDescent="0.2">
      <c r="B21" s="4"/>
    </row>
  </sheetData>
  <mergeCells count="10">
    <mergeCell ref="F15:G16"/>
    <mergeCell ref="A18:G18"/>
    <mergeCell ref="A1:A3"/>
    <mergeCell ref="B1:D1"/>
    <mergeCell ref="F1:F3"/>
    <mergeCell ref="G1:G3"/>
    <mergeCell ref="B2:B3"/>
    <mergeCell ref="C2:C3"/>
    <mergeCell ref="D2:D3"/>
    <mergeCell ref="E2:E3"/>
  </mergeCells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55"/>
  <sheetViews>
    <sheetView zoomScale="70" zoomScaleNormal="70" workbookViewId="0">
      <selection activeCell="E4" sqref="E4"/>
    </sheetView>
  </sheetViews>
  <sheetFormatPr defaultColWidth="8.625" defaultRowHeight="15" customHeight="1" x14ac:dyDescent="0.25"/>
  <cols>
    <col min="1" max="1" width="24.125" style="51" customWidth="1"/>
    <col min="2" max="2" width="25" style="51" customWidth="1"/>
    <col min="3" max="3" width="26.125" style="52" customWidth="1"/>
    <col min="4" max="4" width="27.75" style="52" customWidth="1"/>
    <col min="5" max="5" width="18.625" style="51" customWidth="1"/>
    <col min="6" max="6" width="43.125" style="51" customWidth="1"/>
    <col min="7" max="7" width="42.125" style="51" customWidth="1"/>
    <col min="8" max="8" width="28.125" style="51" customWidth="1"/>
    <col min="9" max="9" width="26.875" style="52" customWidth="1"/>
    <col min="10" max="12" width="22.875" style="53" customWidth="1"/>
    <col min="13" max="15" width="24.625" style="60" customWidth="1"/>
    <col min="16" max="16" width="25.625" style="87" customWidth="1"/>
    <col min="17" max="19" width="24.625" style="49" customWidth="1"/>
    <col min="20" max="16384" width="8.625" style="49"/>
  </cols>
  <sheetData>
    <row r="1" spans="1:19" ht="43.35" customHeight="1" x14ac:dyDescent="0.2">
      <c r="A1" s="166" t="s">
        <v>23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</row>
    <row r="2" spans="1:19" ht="46.35" customHeight="1" x14ac:dyDescent="0.2">
      <c r="A2" s="64"/>
      <c r="B2" s="64"/>
      <c r="C2" s="64"/>
      <c r="D2" s="64"/>
      <c r="E2" s="64"/>
      <c r="F2" s="64"/>
      <c r="G2" s="64"/>
      <c r="H2" s="80"/>
      <c r="I2" s="80">
        <f>SUBTOTAL(9,DB_B2_MASTER4[IMPORTO RICHIESTO FSC 21-27])</f>
        <v>4995914049.7299995</v>
      </c>
      <c r="J2" s="80">
        <f>SUBTOTAL(9,DB_B2_MASTER4[COFINANZIAMENTO CON ALTRE RISORSE])</f>
        <v>3384674290.2999997</v>
      </c>
      <c r="K2" s="64"/>
      <c r="L2" s="64"/>
      <c r="M2" s="61"/>
      <c r="N2" s="61"/>
      <c r="O2" s="61"/>
      <c r="P2" s="81"/>
      <c r="Q2" s="64"/>
      <c r="R2" s="64"/>
      <c r="S2" s="64"/>
    </row>
    <row r="3" spans="1:19" s="50" customFormat="1" ht="30" x14ac:dyDescent="0.2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82" t="s">
        <v>35</v>
      </c>
      <c r="M3" s="82" t="s">
        <v>36</v>
      </c>
      <c r="N3" s="82" t="s">
        <v>37</v>
      </c>
      <c r="O3" s="83" t="s">
        <v>38</v>
      </c>
      <c r="P3" s="83" t="s">
        <v>39</v>
      </c>
      <c r="Q3" s="83" t="s">
        <v>40</v>
      </c>
      <c r="R3" s="83" t="s">
        <v>41</v>
      </c>
      <c r="S3" s="2"/>
    </row>
    <row r="4" spans="1:19" ht="33.6" customHeight="1" x14ac:dyDescent="0.2">
      <c r="A4" s="21" t="s">
        <v>459</v>
      </c>
      <c r="B4" s="56" t="s">
        <v>460</v>
      </c>
      <c r="C4" s="7" t="s">
        <v>461</v>
      </c>
      <c r="D4" s="7" t="s">
        <v>462</v>
      </c>
      <c r="E4" s="111" t="s">
        <v>463</v>
      </c>
      <c r="F4" s="112" t="s">
        <v>464</v>
      </c>
      <c r="G4" s="77">
        <v>19000000</v>
      </c>
      <c r="H4" s="77">
        <v>19000000</v>
      </c>
      <c r="I4" s="113">
        <v>0</v>
      </c>
      <c r="J4" s="114"/>
      <c r="K4" s="114"/>
      <c r="L4" s="115" t="s">
        <v>48</v>
      </c>
      <c r="M4" s="115" t="s">
        <v>49</v>
      </c>
      <c r="N4" s="115" t="s">
        <v>50</v>
      </c>
      <c r="O4" s="116" t="s">
        <v>113</v>
      </c>
      <c r="P4" s="114"/>
      <c r="Q4" s="114"/>
      <c r="R4" s="114"/>
      <c r="S4" s="109"/>
    </row>
    <row r="5" spans="1:19" ht="33.6" customHeight="1" x14ac:dyDescent="0.2">
      <c r="A5" s="22"/>
      <c r="B5" s="23" t="s">
        <v>481</v>
      </c>
      <c r="C5" s="117" t="s">
        <v>461</v>
      </c>
      <c r="D5" s="117" t="s">
        <v>462</v>
      </c>
      <c r="E5" s="21" t="s">
        <v>482</v>
      </c>
      <c r="F5" s="23" t="s">
        <v>483</v>
      </c>
      <c r="G5" s="113">
        <v>4700000</v>
      </c>
      <c r="H5" s="113">
        <v>4700000</v>
      </c>
      <c r="I5" s="113">
        <v>0</v>
      </c>
      <c r="J5" s="114"/>
      <c r="K5" s="114"/>
      <c r="L5" s="115">
        <v>45698</v>
      </c>
      <c r="M5" s="116" t="s">
        <v>48</v>
      </c>
      <c r="N5" s="116" t="s">
        <v>66</v>
      </c>
      <c r="O5" s="116" t="s">
        <v>62</v>
      </c>
      <c r="P5" s="114"/>
      <c r="Q5" s="114"/>
      <c r="R5" s="114"/>
      <c r="S5" s="109"/>
    </row>
    <row r="6" spans="1:19" ht="33.6" customHeight="1" x14ac:dyDescent="0.2">
      <c r="A6" s="22"/>
      <c r="B6" s="23" t="s">
        <v>481</v>
      </c>
      <c r="C6" s="117" t="s">
        <v>461</v>
      </c>
      <c r="D6" s="117" t="s">
        <v>462</v>
      </c>
      <c r="E6" s="21" t="s">
        <v>484</v>
      </c>
      <c r="F6" s="23" t="s">
        <v>485</v>
      </c>
      <c r="G6" s="113">
        <v>4600000</v>
      </c>
      <c r="H6" s="113">
        <v>4600000</v>
      </c>
      <c r="I6" s="113">
        <v>0</v>
      </c>
      <c r="J6" s="114"/>
      <c r="K6" s="114"/>
      <c r="L6" s="115">
        <v>45733</v>
      </c>
      <c r="M6" s="116" t="s">
        <v>48</v>
      </c>
      <c r="N6" s="116" t="s">
        <v>66</v>
      </c>
      <c r="O6" s="116" t="s">
        <v>107</v>
      </c>
      <c r="P6" s="114"/>
      <c r="Q6" s="114"/>
      <c r="R6" s="114"/>
      <c r="S6" s="109"/>
    </row>
    <row r="7" spans="1:19" ht="33.6" customHeight="1" x14ac:dyDescent="0.2">
      <c r="A7" s="22"/>
      <c r="B7" s="23" t="s">
        <v>481</v>
      </c>
      <c r="C7" s="117" t="s">
        <v>461</v>
      </c>
      <c r="D7" s="117" t="s">
        <v>462</v>
      </c>
      <c r="E7" s="21" t="s">
        <v>486</v>
      </c>
      <c r="F7" s="23" t="s">
        <v>487</v>
      </c>
      <c r="G7" s="113">
        <v>2967243.48</v>
      </c>
      <c r="H7" s="113">
        <v>2967243.48</v>
      </c>
      <c r="I7" s="113">
        <v>0</v>
      </c>
      <c r="J7" s="114"/>
      <c r="K7" s="114"/>
      <c r="L7" s="115">
        <v>45698</v>
      </c>
      <c r="M7" s="116" t="s">
        <v>48</v>
      </c>
      <c r="N7" s="116" t="s">
        <v>66</v>
      </c>
      <c r="O7" s="116" t="s">
        <v>107</v>
      </c>
      <c r="P7" s="114"/>
      <c r="Q7" s="114"/>
      <c r="R7" s="114"/>
      <c r="S7" s="109"/>
    </row>
    <row r="8" spans="1:19" ht="27.75" customHeight="1" x14ac:dyDescent="0.2">
      <c r="A8" s="22"/>
      <c r="B8" s="23" t="s">
        <v>701</v>
      </c>
      <c r="C8" s="117" t="s">
        <v>461</v>
      </c>
      <c r="D8" s="117" t="s">
        <v>462</v>
      </c>
      <c r="E8" s="21" t="s">
        <v>702</v>
      </c>
      <c r="F8" s="23" t="s">
        <v>703</v>
      </c>
      <c r="G8" s="113">
        <v>50000000</v>
      </c>
      <c r="H8" s="113">
        <v>50000000</v>
      </c>
      <c r="I8" s="113">
        <v>0</v>
      </c>
      <c r="J8" s="114"/>
      <c r="K8" s="114"/>
      <c r="L8" s="115">
        <v>45860</v>
      </c>
      <c r="M8" s="115">
        <v>45911</v>
      </c>
      <c r="N8" s="115" t="s">
        <v>48</v>
      </c>
      <c r="O8" s="116" t="s">
        <v>118</v>
      </c>
      <c r="P8" s="114"/>
      <c r="Q8" s="114"/>
      <c r="R8" s="114"/>
      <c r="S8" s="109"/>
    </row>
    <row r="9" spans="1:19" ht="27.75" customHeight="1" x14ac:dyDescent="0.2">
      <c r="A9" s="22"/>
      <c r="B9" s="23" t="s">
        <v>481</v>
      </c>
      <c r="C9" s="117" t="s">
        <v>461</v>
      </c>
      <c r="D9" s="117" t="s">
        <v>462</v>
      </c>
      <c r="E9" s="21" t="s">
        <v>704</v>
      </c>
      <c r="F9" s="23" t="s">
        <v>705</v>
      </c>
      <c r="G9" s="113">
        <v>2312520</v>
      </c>
      <c r="H9" s="113">
        <v>2312520</v>
      </c>
      <c r="I9" s="113">
        <v>0</v>
      </c>
      <c r="J9" s="114"/>
      <c r="K9" s="114"/>
      <c r="L9" s="115">
        <v>45698</v>
      </c>
      <c r="M9" s="115">
        <v>45902</v>
      </c>
      <c r="N9" s="115">
        <v>46010</v>
      </c>
      <c r="O9" s="116" t="s">
        <v>62</v>
      </c>
      <c r="P9" s="114"/>
      <c r="Q9" s="114"/>
      <c r="R9" s="114"/>
      <c r="S9" s="109"/>
    </row>
    <row r="10" spans="1:19" ht="27.75" customHeight="1" x14ac:dyDescent="0.2">
      <c r="A10" s="22"/>
      <c r="B10" s="23" t="s">
        <v>481</v>
      </c>
      <c r="C10" s="117" t="s">
        <v>461</v>
      </c>
      <c r="D10" s="117" t="s">
        <v>462</v>
      </c>
      <c r="E10" s="21" t="s">
        <v>706</v>
      </c>
      <c r="F10" s="23" t="s">
        <v>707</v>
      </c>
      <c r="G10" s="113">
        <v>4300000</v>
      </c>
      <c r="H10" s="113">
        <v>4300000</v>
      </c>
      <c r="I10" s="113">
        <v>0</v>
      </c>
      <c r="J10" s="114"/>
      <c r="K10" s="114"/>
      <c r="L10" s="115">
        <v>45712</v>
      </c>
      <c r="M10" s="115">
        <v>45903</v>
      </c>
      <c r="N10" s="115">
        <v>46000</v>
      </c>
      <c r="O10" s="116" t="s">
        <v>62</v>
      </c>
      <c r="P10" s="114"/>
      <c r="Q10" s="114"/>
      <c r="R10" s="114"/>
      <c r="S10" s="109"/>
    </row>
    <row r="11" spans="1:19" ht="27.75" customHeight="1" x14ac:dyDescent="0.2">
      <c r="A11" s="22"/>
      <c r="B11" s="23" t="s">
        <v>481</v>
      </c>
      <c r="C11" s="117" t="s">
        <v>461</v>
      </c>
      <c r="D11" s="117" t="s">
        <v>462</v>
      </c>
      <c r="E11" s="21" t="s">
        <v>708</v>
      </c>
      <c r="F11" s="23" t="s">
        <v>709</v>
      </c>
      <c r="G11" s="121">
        <v>6095000</v>
      </c>
      <c r="H11" s="113">
        <v>6095000</v>
      </c>
      <c r="I11" s="113">
        <v>0</v>
      </c>
      <c r="J11" s="114"/>
      <c r="K11" s="114"/>
      <c r="L11" s="115">
        <v>45734</v>
      </c>
      <c r="M11" s="115">
        <v>45903</v>
      </c>
      <c r="N11" s="115">
        <v>45971</v>
      </c>
      <c r="O11" s="116" t="s">
        <v>62</v>
      </c>
      <c r="P11" s="114"/>
      <c r="Q11" s="114"/>
      <c r="R11" s="114"/>
      <c r="S11" s="109"/>
    </row>
    <row r="12" spans="1:19" ht="27.75" customHeight="1" x14ac:dyDescent="0.2">
      <c r="A12" s="22"/>
      <c r="B12" s="23" t="s">
        <v>481</v>
      </c>
      <c r="C12" s="117" t="s">
        <v>461</v>
      </c>
      <c r="D12" s="117" t="s">
        <v>462</v>
      </c>
      <c r="E12" s="21" t="s">
        <v>710</v>
      </c>
      <c r="F12" s="23" t="s">
        <v>711</v>
      </c>
      <c r="G12" s="121">
        <v>1670840</v>
      </c>
      <c r="H12" s="113">
        <v>1670840</v>
      </c>
      <c r="I12" s="113">
        <v>0</v>
      </c>
      <c r="J12" s="114"/>
      <c r="K12" s="114"/>
      <c r="L12" s="115">
        <v>45904</v>
      </c>
      <c r="M12" s="115">
        <v>45904</v>
      </c>
      <c r="N12" s="115">
        <v>45981</v>
      </c>
      <c r="O12" s="116" t="s">
        <v>62</v>
      </c>
      <c r="P12" s="114"/>
      <c r="Q12" s="114"/>
      <c r="R12" s="114"/>
      <c r="S12" s="109"/>
    </row>
    <row r="13" spans="1:19" ht="27.75" customHeight="1" x14ac:dyDescent="0.2">
      <c r="A13" s="22"/>
      <c r="B13" s="23" t="s">
        <v>481</v>
      </c>
      <c r="C13" s="117" t="s">
        <v>461</v>
      </c>
      <c r="D13" s="117" t="s">
        <v>462</v>
      </c>
      <c r="E13" s="21" t="s">
        <v>712</v>
      </c>
      <c r="F13" s="23" t="s">
        <v>713</v>
      </c>
      <c r="G13" s="113">
        <v>3120320</v>
      </c>
      <c r="H13" s="113">
        <v>3120320</v>
      </c>
      <c r="I13" s="113">
        <v>0</v>
      </c>
      <c r="J13" s="114"/>
      <c r="K13" s="114"/>
      <c r="L13" s="115">
        <v>45698</v>
      </c>
      <c r="M13" s="115">
        <v>45904</v>
      </c>
      <c r="N13" s="115">
        <v>45989</v>
      </c>
      <c r="O13" s="116" t="s">
        <v>62</v>
      </c>
      <c r="P13" s="114"/>
      <c r="Q13" s="114"/>
      <c r="R13" s="114"/>
      <c r="S13" s="109"/>
    </row>
    <row r="14" spans="1:19" ht="27.75" customHeight="1" x14ac:dyDescent="0.2">
      <c r="A14" s="22"/>
      <c r="B14" s="23" t="s">
        <v>481</v>
      </c>
      <c r="C14" s="117" t="s">
        <v>461</v>
      </c>
      <c r="D14" s="117" t="s">
        <v>462</v>
      </c>
      <c r="E14" s="21" t="s">
        <v>723</v>
      </c>
      <c r="F14" s="23" t="s">
        <v>724</v>
      </c>
      <c r="G14" s="113">
        <v>3640000</v>
      </c>
      <c r="H14" s="113">
        <v>3640000</v>
      </c>
      <c r="I14" s="113">
        <v>0</v>
      </c>
      <c r="J14" s="114"/>
      <c r="K14" s="114"/>
      <c r="L14" s="115">
        <v>45698</v>
      </c>
      <c r="M14" s="115">
        <v>46041</v>
      </c>
      <c r="N14" s="115" t="s">
        <v>48</v>
      </c>
      <c r="O14" s="116" t="s">
        <v>62</v>
      </c>
      <c r="P14" s="114"/>
      <c r="Q14" s="114"/>
      <c r="R14" s="114"/>
      <c r="S14" s="109"/>
    </row>
    <row r="15" spans="1:19" ht="27.75" customHeight="1" x14ac:dyDescent="0.2">
      <c r="A15" s="22"/>
      <c r="B15" s="23" t="s">
        <v>481</v>
      </c>
      <c r="C15" s="117" t="s">
        <v>461</v>
      </c>
      <c r="D15" s="117" t="s">
        <v>462</v>
      </c>
      <c r="E15" s="21" t="s">
        <v>725</v>
      </c>
      <c r="F15" s="23" t="s">
        <v>726</v>
      </c>
      <c r="G15" s="113">
        <v>2180000</v>
      </c>
      <c r="H15" s="113">
        <v>2180000</v>
      </c>
      <c r="I15" s="113">
        <v>0</v>
      </c>
      <c r="J15" s="114"/>
      <c r="K15" s="114"/>
      <c r="L15" s="115">
        <v>45698</v>
      </c>
      <c r="M15" s="115">
        <v>46042</v>
      </c>
      <c r="N15" s="115" t="s">
        <v>48</v>
      </c>
      <c r="O15" s="116" t="s">
        <v>62</v>
      </c>
      <c r="P15" s="114"/>
      <c r="Q15" s="114"/>
      <c r="R15" s="114"/>
      <c r="S15" s="109"/>
    </row>
    <row r="16" spans="1:19" ht="27.75" customHeight="1" x14ac:dyDescent="0.2">
      <c r="A16" s="22"/>
      <c r="B16" s="23" t="s">
        <v>481</v>
      </c>
      <c r="C16" s="117" t="s">
        <v>461</v>
      </c>
      <c r="D16" s="117" t="s">
        <v>462</v>
      </c>
      <c r="E16" s="21" t="s">
        <v>1787</v>
      </c>
      <c r="F16" s="23" t="s">
        <v>1788</v>
      </c>
      <c r="G16" s="113">
        <v>5535705.6900000004</v>
      </c>
      <c r="H16" s="113">
        <v>4422046.33</v>
      </c>
      <c r="I16" s="113">
        <v>1113659.3600000003</v>
      </c>
      <c r="J16" s="114"/>
      <c r="K16" s="114"/>
      <c r="L16" s="115">
        <v>43467</v>
      </c>
      <c r="M16" s="115">
        <v>44048</v>
      </c>
      <c r="N16" s="115">
        <v>44537</v>
      </c>
      <c r="O16" s="116" t="s">
        <v>66</v>
      </c>
      <c r="P16" s="114"/>
      <c r="Q16" s="114"/>
      <c r="R16" s="114"/>
      <c r="S16" s="109"/>
    </row>
    <row r="17" spans="1:18" ht="28.35" customHeight="1" x14ac:dyDescent="0.2">
      <c r="A17" s="22"/>
      <c r="B17" s="23" t="s">
        <v>481</v>
      </c>
      <c r="C17" s="23" t="s">
        <v>461</v>
      </c>
      <c r="D17" s="23" t="s">
        <v>462</v>
      </c>
      <c r="E17" s="22" t="s">
        <v>1816</v>
      </c>
      <c r="F17" s="23" t="s">
        <v>1817</v>
      </c>
      <c r="G17" s="113">
        <v>8000000</v>
      </c>
      <c r="H17" s="113">
        <v>8000000</v>
      </c>
      <c r="I17" s="113">
        <v>0</v>
      </c>
      <c r="J17" s="114"/>
      <c r="K17" s="114"/>
      <c r="L17" s="115">
        <v>45474</v>
      </c>
      <c r="M17" s="115">
        <v>45644</v>
      </c>
      <c r="N17" s="115">
        <v>45797</v>
      </c>
      <c r="O17" s="116" t="s">
        <v>66</v>
      </c>
      <c r="P17" s="114"/>
      <c r="Q17" s="114"/>
      <c r="R17" s="114"/>
    </row>
    <row r="18" spans="1:18" ht="28.35" customHeight="1" x14ac:dyDescent="0.2">
      <c r="A18" s="22" t="s">
        <v>1841</v>
      </c>
      <c r="B18" s="23" t="s">
        <v>460</v>
      </c>
      <c r="C18" s="23" t="s">
        <v>461</v>
      </c>
      <c r="D18" s="23" t="s">
        <v>462</v>
      </c>
      <c r="E18" s="22" t="s">
        <v>1842</v>
      </c>
      <c r="F18" s="23" t="s">
        <v>1843</v>
      </c>
      <c r="G18" s="113">
        <v>44000000</v>
      </c>
      <c r="H18" s="113">
        <v>44000000</v>
      </c>
      <c r="I18" s="113">
        <v>0</v>
      </c>
      <c r="J18" s="114"/>
      <c r="K18" s="114"/>
      <c r="L18" s="115">
        <v>45649</v>
      </c>
      <c r="M18" s="115">
        <v>45649</v>
      </c>
      <c r="N18" s="116" t="s">
        <v>48</v>
      </c>
      <c r="O18" s="116" t="s">
        <v>118</v>
      </c>
      <c r="P18" s="114"/>
      <c r="Q18" s="114"/>
      <c r="R18" s="114"/>
    </row>
    <row r="19" spans="1:18" ht="28.35" customHeight="1" x14ac:dyDescent="0.2">
      <c r="A19" s="22" t="s">
        <v>1844</v>
      </c>
      <c r="B19" s="23" t="s">
        <v>460</v>
      </c>
      <c r="C19" s="23" t="s">
        <v>461</v>
      </c>
      <c r="D19" s="23" t="s">
        <v>462</v>
      </c>
      <c r="E19" s="22"/>
      <c r="F19" s="23" t="s">
        <v>1845</v>
      </c>
      <c r="G19" s="113">
        <v>50000000</v>
      </c>
      <c r="H19" s="113">
        <v>50000000</v>
      </c>
      <c r="I19" s="113">
        <v>0</v>
      </c>
      <c r="J19" s="114"/>
      <c r="K19" s="114"/>
      <c r="L19" s="115" t="s">
        <v>48</v>
      </c>
      <c r="M19" s="115" t="s">
        <v>50</v>
      </c>
      <c r="N19" s="115" t="s">
        <v>62</v>
      </c>
      <c r="O19" s="116" t="s">
        <v>118</v>
      </c>
      <c r="P19" s="114"/>
      <c r="Q19" s="114"/>
      <c r="R19" s="114"/>
    </row>
    <row r="20" spans="1:18" ht="28.35" customHeight="1" x14ac:dyDescent="0.2">
      <c r="A20" s="22" t="s">
        <v>1846</v>
      </c>
      <c r="B20" s="23" t="s">
        <v>460</v>
      </c>
      <c r="C20" s="23" t="s">
        <v>461</v>
      </c>
      <c r="D20" s="23" t="s">
        <v>462</v>
      </c>
      <c r="E20" s="22"/>
      <c r="F20" s="23" t="s">
        <v>1847</v>
      </c>
      <c r="G20" s="113">
        <v>27000000</v>
      </c>
      <c r="H20" s="113">
        <v>27000000</v>
      </c>
      <c r="I20" s="113">
        <v>0</v>
      </c>
      <c r="J20" s="114"/>
      <c r="K20" s="114"/>
      <c r="L20" s="115"/>
      <c r="M20" s="115"/>
      <c r="N20" s="115">
        <v>45790</v>
      </c>
      <c r="O20" s="116" t="s">
        <v>107</v>
      </c>
      <c r="P20" s="114"/>
      <c r="Q20" s="114"/>
      <c r="R20" s="114"/>
    </row>
    <row r="21" spans="1:18" ht="28.35" customHeight="1" x14ac:dyDescent="0.2">
      <c r="A21" s="22" t="s">
        <v>1848</v>
      </c>
      <c r="B21" s="23" t="s">
        <v>460</v>
      </c>
      <c r="C21" s="23" t="s">
        <v>461</v>
      </c>
      <c r="D21" s="23" t="s">
        <v>462</v>
      </c>
      <c r="E21" s="22"/>
      <c r="F21" s="23" t="s">
        <v>1849</v>
      </c>
      <c r="G21" s="113">
        <v>90000000</v>
      </c>
      <c r="H21" s="113">
        <v>90000000</v>
      </c>
      <c r="I21" s="113">
        <v>0</v>
      </c>
      <c r="J21" s="114"/>
      <c r="K21" s="114"/>
      <c r="L21" s="115" t="s">
        <v>66</v>
      </c>
      <c r="M21" s="115" t="s">
        <v>50</v>
      </c>
      <c r="N21" s="115" t="s">
        <v>62</v>
      </c>
      <c r="O21" s="116" t="s">
        <v>113</v>
      </c>
      <c r="P21" s="114"/>
      <c r="Q21" s="114"/>
      <c r="R21" s="114"/>
    </row>
    <row r="22" spans="1:18" ht="28.35" customHeight="1" x14ac:dyDescent="0.2">
      <c r="A22" s="22" t="s">
        <v>1857</v>
      </c>
      <c r="B22" s="23" t="s">
        <v>460</v>
      </c>
      <c r="C22" s="23" t="s">
        <v>461</v>
      </c>
      <c r="D22" s="23" t="s">
        <v>1858</v>
      </c>
      <c r="E22" s="22"/>
      <c r="F22" s="23" t="s">
        <v>1859</v>
      </c>
      <c r="G22" s="113">
        <v>155000000</v>
      </c>
      <c r="H22" s="113">
        <v>155000000</v>
      </c>
      <c r="I22" s="113">
        <v>0</v>
      </c>
      <c r="J22" s="114"/>
      <c r="K22" s="114"/>
      <c r="L22" s="115"/>
      <c r="M22" s="115"/>
      <c r="N22" s="115" t="s">
        <v>49</v>
      </c>
      <c r="O22" s="116" t="s">
        <v>113</v>
      </c>
      <c r="P22" s="114"/>
      <c r="Q22" s="114"/>
      <c r="R22" s="114"/>
    </row>
    <row r="23" spans="1:18" ht="28.35" customHeight="1" x14ac:dyDescent="0.2">
      <c r="A23" s="55" t="s">
        <v>1862</v>
      </c>
      <c r="B23" s="132" t="s">
        <v>460</v>
      </c>
      <c r="C23" s="132" t="s">
        <v>461</v>
      </c>
      <c r="D23" s="132" t="s">
        <v>1858</v>
      </c>
      <c r="E23" s="55"/>
      <c r="F23" s="132" t="s">
        <v>1863</v>
      </c>
      <c r="G23" s="153">
        <v>15000000</v>
      </c>
      <c r="H23" s="156">
        <v>15000000</v>
      </c>
      <c r="I23" s="113">
        <v>0</v>
      </c>
      <c r="J23" s="114"/>
      <c r="K23" s="114"/>
      <c r="L23" s="115"/>
      <c r="M23" s="115"/>
      <c r="N23" s="115">
        <v>45840</v>
      </c>
      <c r="O23" s="116" t="s">
        <v>62</v>
      </c>
      <c r="P23" s="114"/>
      <c r="Q23" s="114"/>
      <c r="R23" s="114"/>
    </row>
    <row r="24" spans="1:18" ht="28.35" customHeight="1" x14ac:dyDescent="0.2">
      <c r="A24" s="22"/>
      <c r="B24" s="23" t="s">
        <v>481</v>
      </c>
      <c r="C24" s="23" t="s">
        <v>461</v>
      </c>
      <c r="D24" s="23" t="s">
        <v>462</v>
      </c>
      <c r="E24" s="22" t="s">
        <v>1889</v>
      </c>
      <c r="F24" s="23" t="s">
        <v>1890</v>
      </c>
      <c r="G24" s="113">
        <v>2500000</v>
      </c>
      <c r="H24" s="113">
        <v>1992030.19</v>
      </c>
      <c r="I24" s="113">
        <v>507969.81000000006</v>
      </c>
      <c r="J24" s="114"/>
      <c r="K24" s="114"/>
      <c r="L24" s="115">
        <v>44278</v>
      </c>
      <c r="M24" s="115">
        <v>44462</v>
      </c>
      <c r="N24" s="115">
        <v>44806</v>
      </c>
      <c r="O24" s="115">
        <v>45200</v>
      </c>
      <c r="P24" s="114"/>
      <c r="Q24" s="114"/>
      <c r="R24" s="114"/>
    </row>
    <row r="25" spans="1:18" ht="28.35" customHeight="1" x14ac:dyDescent="0.2">
      <c r="A25" s="22" t="s">
        <v>1850</v>
      </c>
      <c r="B25" s="23" t="s">
        <v>460</v>
      </c>
      <c r="C25" s="23" t="s">
        <v>1851</v>
      </c>
      <c r="D25" s="23" t="s">
        <v>1852</v>
      </c>
      <c r="E25" s="22"/>
      <c r="F25" s="23" t="s">
        <v>1853</v>
      </c>
      <c r="G25" s="150">
        <v>86118550.530000001</v>
      </c>
      <c r="H25" s="113">
        <v>67564538.629999995</v>
      </c>
      <c r="I25" s="113">
        <v>18554011.900000006</v>
      </c>
      <c r="J25" s="114"/>
      <c r="K25" s="114"/>
      <c r="L25" s="115" t="s">
        <v>66</v>
      </c>
      <c r="M25" s="115" t="s">
        <v>50</v>
      </c>
      <c r="N25" s="115" t="s">
        <v>62</v>
      </c>
      <c r="O25" s="116" t="s">
        <v>113</v>
      </c>
      <c r="P25" s="114"/>
      <c r="Q25" s="114"/>
      <c r="R25" s="114"/>
    </row>
    <row r="26" spans="1:18" ht="28.35" customHeight="1" x14ac:dyDescent="0.2">
      <c r="A26" s="22"/>
      <c r="B26" s="23" t="s">
        <v>57</v>
      </c>
      <c r="C26" s="23" t="s">
        <v>58</v>
      </c>
      <c r="D26" s="23" t="s">
        <v>59</v>
      </c>
      <c r="E26" s="22" t="s">
        <v>60</v>
      </c>
      <c r="F26" s="23" t="s">
        <v>61</v>
      </c>
      <c r="G26" s="113">
        <v>2450000</v>
      </c>
      <c r="H26" s="113">
        <v>2450000</v>
      </c>
      <c r="I26" s="113">
        <v>0</v>
      </c>
      <c r="J26" s="114"/>
      <c r="K26" s="114"/>
      <c r="L26" s="115" t="s">
        <v>50</v>
      </c>
      <c r="M26" s="115" t="s">
        <v>62</v>
      </c>
      <c r="N26" s="115" t="s">
        <v>50</v>
      </c>
      <c r="O26" s="115" t="s">
        <v>63</v>
      </c>
      <c r="P26" s="114"/>
      <c r="Q26" s="114"/>
      <c r="R26" s="114"/>
    </row>
    <row r="27" spans="1:18" ht="28.35" customHeight="1" x14ac:dyDescent="0.2">
      <c r="A27" s="22"/>
      <c r="B27" s="23" t="s">
        <v>57</v>
      </c>
      <c r="C27" s="23" t="s">
        <v>58</v>
      </c>
      <c r="D27" s="23" t="s">
        <v>59</v>
      </c>
      <c r="E27" s="22" t="s">
        <v>64</v>
      </c>
      <c r="F27" s="23" t="s">
        <v>65</v>
      </c>
      <c r="G27" s="113">
        <v>1400000</v>
      </c>
      <c r="H27" s="113">
        <v>1400000</v>
      </c>
      <c r="I27" s="113">
        <v>0</v>
      </c>
      <c r="J27" s="114"/>
      <c r="K27" s="114"/>
      <c r="L27" s="115" t="s">
        <v>48</v>
      </c>
      <c r="M27" s="115" t="s">
        <v>48</v>
      </c>
      <c r="N27" s="115" t="s">
        <v>66</v>
      </c>
      <c r="O27" s="115" t="s">
        <v>49</v>
      </c>
      <c r="P27" s="114"/>
      <c r="Q27" s="114"/>
      <c r="R27" s="114"/>
    </row>
    <row r="28" spans="1:18" ht="28.35" customHeight="1" x14ac:dyDescent="0.2">
      <c r="A28" s="22" t="s">
        <v>77</v>
      </c>
      <c r="B28" s="23" t="s">
        <v>78</v>
      </c>
      <c r="C28" s="23" t="s">
        <v>58</v>
      </c>
      <c r="D28" s="23" t="s">
        <v>79</v>
      </c>
      <c r="E28" s="22" t="s">
        <v>80</v>
      </c>
      <c r="F28" s="23" t="s">
        <v>81</v>
      </c>
      <c r="G28" s="113">
        <v>4777500</v>
      </c>
      <c r="H28" s="113">
        <v>4777500</v>
      </c>
      <c r="I28" s="113">
        <v>0</v>
      </c>
      <c r="J28" s="114"/>
      <c r="K28" s="114"/>
      <c r="L28" s="115">
        <v>45757</v>
      </c>
      <c r="M28" s="115">
        <v>45818</v>
      </c>
      <c r="N28" s="115">
        <v>45870</v>
      </c>
      <c r="O28" s="116" t="s">
        <v>48</v>
      </c>
      <c r="P28" s="114"/>
      <c r="Q28" s="114"/>
      <c r="R28" s="114"/>
    </row>
    <row r="29" spans="1:18" ht="28.35" customHeight="1" x14ac:dyDescent="0.2">
      <c r="A29" s="22" t="s">
        <v>82</v>
      </c>
      <c r="B29" s="23" t="s">
        <v>83</v>
      </c>
      <c r="C29" s="23" t="s">
        <v>58</v>
      </c>
      <c r="D29" s="23" t="s">
        <v>59</v>
      </c>
      <c r="E29" s="22" t="s">
        <v>84</v>
      </c>
      <c r="F29" s="23" t="s">
        <v>85</v>
      </c>
      <c r="G29" s="119">
        <v>850000</v>
      </c>
      <c r="H29" s="119">
        <v>850000</v>
      </c>
      <c r="I29" s="113">
        <v>0</v>
      </c>
      <c r="J29" s="114"/>
      <c r="K29" s="114"/>
      <c r="L29" s="115" t="s">
        <v>48</v>
      </c>
      <c r="M29" s="115" t="s">
        <v>66</v>
      </c>
      <c r="N29" s="115" t="s">
        <v>49</v>
      </c>
      <c r="O29" s="159" t="s">
        <v>62</v>
      </c>
      <c r="P29" s="114"/>
      <c r="Q29" s="114"/>
      <c r="R29" s="114"/>
    </row>
    <row r="30" spans="1:18" ht="28.35" customHeight="1" x14ac:dyDescent="0.2">
      <c r="A30" s="22" t="s">
        <v>86</v>
      </c>
      <c r="B30" s="23" t="s">
        <v>83</v>
      </c>
      <c r="C30" s="23" t="s">
        <v>58</v>
      </c>
      <c r="D30" s="23" t="s">
        <v>59</v>
      </c>
      <c r="E30" s="22" t="s">
        <v>87</v>
      </c>
      <c r="F30" s="23" t="s">
        <v>88</v>
      </c>
      <c r="G30" s="119">
        <v>1200000</v>
      </c>
      <c r="H30" s="119">
        <v>1200000</v>
      </c>
      <c r="I30" s="113">
        <v>0</v>
      </c>
      <c r="J30" s="114"/>
      <c r="K30" s="114"/>
      <c r="L30" s="115" t="s">
        <v>48</v>
      </c>
      <c r="M30" s="115" t="s">
        <v>66</v>
      </c>
      <c r="N30" s="115" t="s">
        <v>49</v>
      </c>
      <c r="O30" s="115" t="s">
        <v>62</v>
      </c>
      <c r="P30" s="114"/>
      <c r="Q30" s="114"/>
      <c r="R30" s="114"/>
    </row>
    <row r="31" spans="1:18" ht="28.35" customHeight="1" x14ac:dyDescent="0.2">
      <c r="A31" s="22" t="s">
        <v>195</v>
      </c>
      <c r="B31" s="23" t="s">
        <v>196</v>
      </c>
      <c r="C31" s="23" t="s">
        <v>58</v>
      </c>
      <c r="D31" s="23" t="s">
        <v>59</v>
      </c>
      <c r="E31" s="22" t="s">
        <v>197</v>
      </c>
      <c r="F31" s="23" t="s">
        <v>198</v>
      </c>
      <c r="G31" s="113">
        <v>3500000</v>
      </c>
      <c r="H31" s="113">
        <v>3500000</v>
      </c>
      <c r="I31" s="113">
        <v>0</v>
      </c>
      <c r="J31" s="114"/>
      <c r="K31" s="114"/>
      <c r="L31" s="115">
        <v>45195</v>
      </c>
      <c r="M31" s="116" t="s">
        <v>48</v>
      </c>
      <c r="N31" s="116" t="s">
        <v>66</v>
      </c>
      <c r="O31" s="116" t="s">
        <v>62</v>
      </c>
      <c r="P31" s="114"/>
      <c r="Q31" s="114"/>
      <c r="R31" s="114"/>
    </row>
    <row r="32" spans="1:18" ht="75" x14ac:dyDescent="0.2">
      <c r="A32" s="22" t="s">
        <v>325</v>
      </c>
      <c r="B32" s="23" t="s">
        <v>57</v>
      </c>
      <c r="C32" s="23" t="s">
        <v>58</v>
      </c>
      <c r="D32" s="23" t="s">
        <v>59</v>
      </c>
      <c r="E32" s="22" t="s">
        <v>326</v>
      </c>
      <c r="F32" s="23" t="s">
        <v>327</v>
      </c>
      <c r="G32" s="113">
        <v>16850000</v>
      </c>
      <c r="H32" s="113">
        <v>16850000</v>
      </c>
      <c r="I32" s="113">
        <v>0</v>
      </c>
      <c r="J32" s="114"/>
      <c r="K32" s="114"/>
      <c r="L32" s="115">
        <v>45919</v>
      </c>
      <c r="M32" s="116" t="s">
        <v>48</v>
      </c>
      <c r="N32" s="116" t="s">
        <v>66</v>
      </c>
      <c r="O32" s="116" t="s">
        <v>113</v>
      </c>
      <c r="P32" s="114"/>
      <c r="Q32" s="114"/>
      <c r="R32" s="114"/>
    </row>
    <row r="33" spans="1:18" ht="45" x14ac:dyDescent="0.2">
      <c r="A33" s="22" t="s">
        <v>328</v>
      </c>
      <c r="B33" s="23" t="s">
        <v>57</v>
      </c>
      <c r="C33" s="23" t="s">
        <v>58</v>
      </c>
      <c r="D33" s="23" t="s">
        <v>59</v>
      </c>
      <c r="E33" s="120" t="s">
        <v>329</v>
      </c>
      <c r="F33" s="23" t="s">
        <v>330</v>
      </c>
      <c r="G33" s="113">
        <v>20000000</v>
      </c>
      <c r="H33" s="113">
        <v>20000000</v>
      </c>
      <c r="I33" s="113">
        <v>0</v>
      </c>
      <c r="J33" s="114"/>
      <c r="K33" s="114"/>
      <c r="L33" s="115" t="s">
        <v>48</v>
      </c>
      <c r="M33" s="115" t="s">
        <v>49</v>
      </c>
      <c r="N33" s="115" t="s">
        <v>50</v>
      </c>
      <c r="O33" s="116" t="s">
        <v>118</v>
      </c>
      <c r="P33" s="114"/>
      <c r="Q33" s="114"/>
      <c r="R33" s="114"/>
    </row>
    <row r="34" spans="1:18" ht="28.35" customHeight="1" x14ac:dyDescent="0.2">
      <c r="A34" s="22" t="s">
        <v>338</v>
      </c>
      <c r="B34" s="23" t="s">
        <v>57</v>
      </c>
      <c r="C34" s="23" t="s">
        <v>58</v>
      </c>
      <c r="D34" s="23" t="s">
        <v>59</v>
      </c>
      <c r="E34" s="22" t="s">
        <v>339</v>
      </c>
      <c r="F34" s="23" t="s">
        <v>340</v>
      </c>
      <c r="G34" s="113">
        <v>26000000</v>
      </c>
      <c r="H34" s="113">
        <v>26000000</v>
      </c>
      <c r="I34" s="113">
        <v>0</v>
      </c>
      <c r="J34" s="114"/>
      <c r="K34" s="114"/>
      <c r="L34" s="115">
        <v>44239</v>
      </c>
      <c r="M34" s="116" t="s">
        <v>48</v>
      </c>
      <c r="N34" s="116" t="s">
        <v>66</v>
      </c>
      <c r="O34" s="116" t="s">
        <v>118</v>
      </c>
      <c r="P34" s="114"/>
      <c r="Q34" s="114"/>
      <c r="R34" s="114"/>
    </row>
    <row r="35" spans="1:18" ht="28.35" customHeight="1" x14ac:dyDescent="0.2">
      <c r="A35" s="22" t="s">
        <v>341</v>
      </c>
      <c r="B35" s="23" t="s">
        <v>342</v>
      </c>
      <c r="C35" s="23" t="s">
        <v>58</v>
      </c>
      <c r="D35" s="23" t="s">
        <v>59</v>
      </c>
      <c r="E35" s="22" t="s">
        <v>343</v>
      </c>
      <c r="F35" s="23" t="s">
        <v>344</v>
      </c>
      <c r="G35" s="113">
        <v>7450000</v>
      </c>
      <c r="H35" s="113">
        <v>7450000</v>
      </c>
      <c r="I35" s="113">
        <v>0</v>
      </c>
      <c r="J35" s="114"/>
      <c r="K35" s="114"/>
      <c r="L35" s="115">
        <v>44448</v>
      </c>
      <c r="M35" s="116" t="s">
        <v>48</v>
      </c>
      <c r="N35" s="116" t="s">
        <v>66</v>
      </c>
      <c r="O35" s="116" t="s">
        <v>118</v>
      </c>
      <c r="P35" s="114"/>
      <c r="Q35" s="114"/>
      <c r="R35" s="114"/>
    </row>
    <row r="36" spans="1:18" ht="28.35" customHeight="1" x14ac:dyDescent="0.2">
      <c r="A36" s="22" t="s">
        <v>345</v>
      </c>
      <c r="B36" s="23" t="s">
        <v>57</v>
      </c>
      <c r="C36" s="23" t="s">
        <v>58</v>
      </c>
      <c r="D36" s="23" t="s">
        <v>59</v>
      </c>
      <c r="E36" s="22" t="s">
        <v>346</v>
      </c>
      <c r="F36" s="23" t="s">
        <v>347</v>
      </c>
      <c r="G36" s="113">
        <v>17250000</v>
      </c>
      <c r="H36" s="113">
        <v>17250000</v>
      </c>
      <c r="I36" s="113">
        <v>0</v>
      </c>
      <c r="J36" s="114"/>
      <c r="K36" s="114"/>
      <c r="L36" s="115">
        <v>44502</v>
      </c>
      <c r="M36" s="116" t="s">
        <v>48</v>
      </c>
      <c r="N36" s="116" t="s">
        <v>66</v>
      </c>
      <c r="O36" s="116" t="s">
        <v>118</v>
      </c>
      <c r="P36" s="114"/>
      <c r="Q36" s="114"/>
      <c r="R36" s="114"/>
    </row>
    <row r="37" spans="1:18" ht="28.35" customHeight="1" x14ac:dyDescent="0.2">
      <c r="A37" s="22" t="s">
        <v>352</v>
      </c>
      <c r="B37" s="23" t="s">
        <v>353</v>
      </c>
      <c r="C37" s="23" t="s">
        <v>58</v>
      </c>
      <c r="D37" s="23" t="s">
        <v>59</v>
      </c>
      <c r="E37" s="22" t="s">
        <v>354</v>
      </c>
      <c r="F37" s="23" t="s">
        <v>355</v>
      </c>
      <c r="G37" s="113">
        <v>10915183.74</v>
      </c>
      <c r="H37" s="113">
        <v>10915183.74</v>
      </c>
      <c r="I37" s="113">
        <v>0</v>
      </c>
      <c r="J37" s="114"/>
      <c r="K37" s="114"/>
      <c r="L37" s="115">
        <v>45644</v>
      </c>
      <c r="M37" s="116" t="s">
        <v>48</v>
      </c>
      <c r="N37" s="116" t="s">
        <v>66</v>
      </c>
      <c r="O37" s="116" t="s">
        <v>107</v>
      </c>
      <c r="P37" s="114"/>
      <c r="Q37" s="114"/>
      <c r="R37" s="114"/>
    </row>
    <row r="38" spans="1:18" ht="28.35" customHeight="1" x14ac:dyDescent="0.2">
      <c r="A38" s="22" t="s">
        <v>446</v>
      </c>
      <c r="B38" s="23" t="s">
        <v>90</v>
      </c>
      <c r="C38" s="23" t="s">
        <v>58</v>
      </c>
      <c r="D38" s="23" t="s">
        <v>59</v>
      </c>
      <c r="E38" s="22" t="s">
        <v>447</v>
      </c>
      <c r="F38" s="23" t="s">
        <v>448</v>
      </c>
      <c r="G38" s="113">
        <v>7390000</v>
      </c>
      <c r="H38" s="113">
        <v>7390000</v>
      </c>
      <c r="I38" s="113">
        <v>0</v>
      </c>
      <c r="J38" s="114"/>
      <c r="K38" s="114"/>
      <c r="L38" s="115">
        <v>45751</v>
      </c>
      <c r="M38" s="115">
        <v>45869</v>
      </c>
      <c r="N38" s="115" t="s">
        <v>48</v>
      </c>
      <c r="O38" s="116" t="s">
        <v>118</v>
      </c>
      <c r="P38" s="114"/>
      <c r="Q38" s="114"/>
      <c r="R38" s="114"/>
    </row>
    <row r="39" spans="1:18" ht="28.35" customHeight="1" x14ac:dyDescent="0.2">
      <c r="A39" s="22" t="s">
        <v>453</v>
      </c>
      <c r="B39" s="23" t="s">
        <v>90</v>
      </c>
      <c r="C39" s="23" t="s">
        <v>58</v>
      </c>
      <c r="D39" s="23" t="s">
        <v>59</v>
      </c>
      <c r="E39" s="22" t="s">
        <v>454</v>
      </c>
      <c r="F39" s="23" t="s">
        <v>455</v>
      </c>
      <c r="G39" s="113">
        <v>16000000</v>
      </c>
      <c r="H39" s="113">
        <v>16000000</v>
      </c>
      <c r="I39" s="113">
        <v>0</v>
      </c>
      <c r="J39" s="114"/>
      <c r="K39" s="114"/>
      <c r="L39" s="115">
        <v>45751</v>
      </c>
      <c r="M39" s="115">
        <v>45876</v>
      </c>
      <c r="N39" s="115" t="s">
        <v>48</v>
      </c>
      <c r="O39" s="116" t="s">
        <v>118</v>
      </c>
      <c r="P39" s="114"/>
      <c r="Q39" s="114"/>
      <c r="R39" s="114"/>
    </row>
    <row r="40" spans="1:18" ht="28.35" customHeight="1" x14ac:dyDescent="0.2">
      <c r="A40" s="22" t="s">
        <v>456</v>
      </c>
      <c r="B40" s="23" t="s">
        <v>90</v>
      </c>
      <c r="C40" s="23" t="s">
        <v>58</v>
      </c>
      <c r="D40" s="23" t="s">
        <v>59</v>
      </c>
      <c r="E40" s="22" t="s">
        <v>457</v>
      </c>
      <c r="F40" s="23" t="s">
        <v>458</v>
      </c>
      <c r="G40" s="113">
        <v>8330000</v>
      </c>
      <c r="H40" s="113">
        <v>8330000</v>
      </c>
      <c r="I40" s="113">
        <v>0</v>
      </c>
      <c r="J40" s="114"/>
      <c r="K40" s="114"/>
      <c r="L40" s="115">
        <v>45777</v>
      </c>
      <c r="M40" s="115">
        <v>45882</v>
      </c>
      <c r="N40" s="115" t="s">
        <v>48</v>
      </c>
      <c r="O40" s="116" t="s">
        <v>118</v>
      </c>
      <c r="P40" s="114"/>
      <c r="Q40" s="114"/>
      <c r="R40" s="114"/>
    </row>
    <row r="41" spans="1:18" ht="28.35" customHeight="1" x14ac:dyDescent="0.2">
      <c r="A41" s="22" t="s">
        <v>465</v>
      </c>
      <c r="B41" s="23" t="s">
        <v>466</v>
      </c>
      <c r="C41" s="23" t="s">
        <v>58</v>
      </c>
      <c r="D41" s="23" t="s">
        <v>59</v>
      </c>
      <c r="E41" s="22" t="s">
        <v>467</v>
      </c>
      <c r="F41" s="23" t="s">
        <v>468</v>
      </c>
      <c r="G41" s="113">
        <v>4926282</v>
      </c>
      <c r="H41" s="113">
        <v>4926282</v>
      </c>
      <c r="I41" s="113">
        <v>0</v>
      </c>
      <c r="J41" s="114"/>
      <c r="K41" s="114"/>
      <c r="L41" s="115" t="s">
        <v>48</v>
      </c>
      <c r="M41" s="115" t="s">
        <v>49</v>
      </c>
      <c r="N41" s="115" t="s">
        <v>50</v>
      </c>
      <c r="O41" s="116" t="s">
        <v>118</v>
      </c>
      <c r="P41" s="114"/>
      <c r="Q41" s="114"/>
      <c r="R41" s="114"/>
    </row>
    <row r="42" spans="1:18" ht="28.35" customHeight="1" x14ac:dyDescent="0.2">
      <c r="A42" s="22" t="s">
        <v>469</v>
      </c>
      <c r="B42" s="23" t="s">
        <v>470</v>
      </c>
      <c r="C42" s="23" t="s">
        <v>58</v>
      </c>
      <c r="D42" s="23" t="s">
        <v>59</v>
      </c>
      <c r="E42" s="22" t="s">
        <v>471</v>
      </c>
      <c r="F42" s="23" t="s">
        <v>472</v>
      </c>
      <c r="G42" s="113">
        <v>37470000</v>
      </c>
      <c r="H42" s="113">
        <v>37470000</v>
      </c>
      <c r="I42" s="113">
        <v>0</v>
      </c>
      <c r="J42" s="114"/>
      <c r="K42" s="114"/>
      <c r="L42" s="115" t="s">
        <v>48</v>
      </c>
      <c r="M42" s="115" t="s">
        <v>49</v>
      </c>
      <c r="N42" s="115" t="s">
        <v>50</v>
      </c>
      <c r="O42" s="116" t="s">
        <v>118</v>
      </c>
      <c r="P42" s="114"/>
      <c r="Q42" s="114"/>
      <c r="R42" s="114"/>
    </row>
    <row r="43" spans="1:18" ht="28.35" customHeight="1" x14ac:dyDescent="0.2">
      <c r="A43" s="22" t="s">
        <v>473</v>
      </c>
      <c r="B43" s="23" t="s">
        <v>474</v>
      </c>
      <c r="C43" s="23" t="s">
        <v>58</v>
      </c>
      <c r="D43" s="23" t="s">
        <v>59</v>
      </c>
      <c r="E43" s="22" t="s">
        <v>475</v>
      </c>
      <c r="F43" s="23" t="s">
        <v>476</v>
      </c>
      <c r="G43" s="113">
        <v>501431.18</v>
      </c>
      <c r="H43" s="113">
        <v>501431.18</v>
      </c>
      <c r="I43" s="113">
        <v>0</v>
      </c>
      <c r="J43" s="114"/>
      <c r="K43" s="114"/>
      <c r="L43" s="115">
        <v>46051</v>
      </c>
      <c r="M43" s="115">
        <v>46051</v>
      </c>
      <c r="N43" s="115" t="s">
        <v>48</v>
      </c>
      <c r="O43" s="116" t="s">
        <v>49</v>
      </c>
      <c r="P43" s="114"/>
      <c r="Q43" s="114"/>
      <c r="R43" s="114"/>
    </row>
    <row r="44" spans="1:18" ht="28.35" customHeight="1" x14ac:dyDescent="0.2">
      <c r="A44" s="22" t="s">
        <v>477</v>
      </c>
      <c r="B44" s="23" t="s">
        <v>478</v>
      </c>
      <c r="C44" s="23" t="s">
        <v>58</v>
      </c>
      <c r="D44" s="23" t="s">
        <v>59</v>
      </c>
      <c r="E44" s="22" t="s">
        <v>479</v>
      </c>
      <c r="F44" s="23" t="s">
        <v>480</v>
      </c>
      <c r="G44" s="122">
        <v>2340000</v>
      </c>
      <c r="H44" s="113">
        <v>1340000</v>
      </c>
      <c r="I44" s="113">
        <v>1000000</v>
      </c>
      <c r="J44" s="114"/>
      <c r="K44" s="114"/>
      <c r="L44" s="115" t="s">
        <v>48</v>
      </c>
      <c r="M44" s="115" t="s">
        <v>66</v>
      </c>
      <c r="N44" s="115" t="s">
        <v>49</v>
      </c>
      <c r="O44" s="116" t="s">
        <v>62</v>
      </c>
      <c r="P44" s="114"/>
      <c r="Q44" s="114"/>
      <c r="R44" s="114"/>
    </row>
    <row r="45" spans="1:18" ht="28.35" customHeight="1" x14ac:dyDescent="0.2">
      <c r="A45" s="22" t="s">
        <v>556</v>
      </c>
      <c r="B45" s="23" t="s">
        <v>342</v>
      </c>
      <c r="C45" s="23" t="s">
        <v>58</v>
      </c>
      <c r="D45" s="23" t="s">
        <v>59</v>
      </c>
      <c r="E45" s="22" t="s">
        <v>557</v>
      </c>
      <c r="F45" s="23" t="s">
        <v>558</v>
      </c>
      <c r="G45" s="113">
        <v>1151760.94</v>
      </c>
      <c r="H45" s="113">
        <v>1151760.94</v>
      </c>
      <c r="I45" s="113">
        <v>0</v>
      </c>
      <c r="J45" s="114"/>
      <c r="K45" s="114"/>
      <c r="L45" s="115">
        <v>44438</v>
      </c>
      <c r="M45" s="116" t="s">
        <v>48</v>
      </c>
      <c r="N45" s="116" t="s">
        <v>66</v>
      </c>
      <c r="O45" s="116" t="s">
        <v>62</v>
      </c>
      <c r="P45" s="114"/>
      <c r="Q45" s="114"/>
      <c r="R45" s="114"/>
    </row>
    <row r="46" spans="1:18" ht="28.35" customHeight="1" x14ac:dyDescent="0.2">
      <c r="A46" s="22" t="s">
        <v>559</v>
      </c>
      <c r="B46" s="23" t="s">
        <v>474</v>
      </c>
      <c r="C46" s="23" t="s">
        <v>58</v>
      </c>
      <c r="D46" s="23" t="s">
        <v>59</v>
      </c>
      <c r="E46" s="22" t="s">
        <v>560</v>
      </c>
      <c r="F46" s="23" t="s">
        <v>561</v>
      </c>
      <c r="G46" s="113">
        <v>1679051.19</v>
      </c>
      <c r="H46" s="113">
        <v>1679051.19</v>
      </c>
      <c r="I46" s="113">
        <v>0</v>
      </c>
      <c r="J46" s="114"/>
      <c r="K46" s="114"/>
      <c r="L46" s="115" t="s">
        <v>48</v>
      </c>
      <c r="M46" s="115" t="s">
        <v>66</v>
      </c>
      <c r="N46" s="115" t="s">
        <v>49</v>
      </c>
      <c r="O46" s="116" t="s">
        <v>62</v>
      </c>
      <c r="P46" s="114"/>
      <c r="Q46" s="114"/>
      <c r="R46" s="114"/>
    </row>
    <row r="47" spans="1:18" ht="28.35" customHeight="1" x14ac:dyDescent="0.2">
      <c r="A47" s="22" t="s">
        <v>569</v>
      </c>
      <c r="B47" s="23" t="s">
        <v>570</v>
      </c>
      <c r="C47" s="23" t="s">
        <v>58</v>
      </c>
      <c r="D47" s="23" t="s">
        <v>59</v>
      </c>
      <c r="E47" s="22" t="s">
        <v>571</v>
      </c>
      <c r="F47" s="23" t="s">
        <v>572</v>
      </c>
      <c r="G47" s="113">
        <v>600000</v>
      </c>
      <c r="H47" s="113">
        <v>600000</v>
      </c>
      <c r="I47" s="113">
        <v>0</v>
      </c>
      <c r="J47" s="114"/>
      <c r="K47" s="114"/>
      <c r="L47" s="115">
        <v>42899</v>
      </c>
      <c r="M47" s="115">
        <v>43448</v>
      </c>
      <c r="N47" s="115" t="s">
        <v>48</v>
      </c>
      <c r="O47" s="116" t="s">
        <v>49</v>
      </c>
      <c r="P47" s="114"/>
      <c r="Q47" s="114"/>
      <c r="R47" s="114"/>
    </row>
    <row r="48" spans="1:18" ht="28.35" customHeight="1" x14ac:dyDescent="0.2">
      <c r="A48" s="22" t="s">
        <v>573</v>
      </c>
      <c r="B48" s="23" t="s">
        <v>574</v>
      </c>
      <c r="C48" s="23" t="s">
        <v>58</v>
      </c>
      <c r="D48" s="23" t="s">
        <v>59</v>
      </c>
      <c r="E48" s="22" t="s">
        <v>575</v>
      </c>
      <c r="F48" s="23" t="s">
        <v>576</v>
      </c>
      <c r="G48" s="113">
        <v>400000</v>
      </c>
      <c r="H48" s="113">
        <v>400000</v>
      </c>
      <c r="I48" s="113">
        <v>0</v>
      </c>
      <c r="J48" s="114"/>
      <c r="K48" s="114"/>
      <c r="L48" s="115">
        <v>43038</v>
      </c>
      <c r="M48" s="115">
        <v>43457</v>
      </c>
      <c r="N48" s="115" t="s">
        <v>48</v>
      </c>
      <c r="O48" s="116" t="s">
        <v>49</v>
      </c>
      <c r="P48" s="114"/>
      <c r="Q48" s="114"/>
      <c r="R48" s="114"/>
    </row>
    <row r="49" spans="1:18" ht="28.35" customHeight="1" x14ac:dyDescent="0.2">
      <c r="A49" s="22" t="s">
        <v>577</v>
      </c>
      <c r="B49" s="23" t="s">
        <v>578</v>
      </c>
      <c r="C49" s="23" t="s">
        <v>58</v>
      </c>
      <c r="D49" s="23" t="s">
        <v>59</v>
      </c>
      <c r="E49" s="22" t="s">
        <v>579</v>
      </c>
      <c r="F49" s="23" t="s">
        <v>580</v>
      </c>
      <c r="G49" s="113">
        <v>3500000</v>
      </c>
      <c r="H49" s="113">
        <v>3500000</v>
      </c>
      <c r="I49" s="113">
        <v>0</v>
      </c>
      <c r="J49" s="114"/>
      <c r="K49" s="114"/>
      <c r="L49" s="115">
        <v>43510</v>
      </c>
      <c r="M49" s="115">
        <v>44243</v>
      </c>
      <c r="N49" s="115" t="s">
        <v>48</v>
      </c>
      <c r="O49" s="116" t="s">
        <v>62</v>
      </c>
      <c r="P49" s="114"/>
      <c r="Q49" s="114"/>
      <c r="R49" s="114"/>
    </row>
    <row r="50" spans="1:18" ht="28.35" customHeight="1" x14ac:dyDescent="0.2">
      <c r="A50" s="22" t="s">
        <v>584</v>
      </c>
      <c r="B50" s="23" t="s">
        <v>585</v>
      </c>
      <c r="C50" s="23" t="s">
        <v>58</v>
      </c>
      <c r="D50" s="23" t="s">
        <v>59</v>
      </c>
      <c r="E50" s="22" t="s">
        <v>586</v>
      </c>
      <c r="F50" s="23" t="s">
        <v>587</v>
      </c>
      <c r="G50" s="113">
        <v>1439000</v>
      </c>
      <c r="H50" s="113">
        <v>1439000</v>
      </c>
      <c r="I50" s="113">
        <v>0</v>
      </c>
      <c r="J50" s="114"/>
      <c r="K50" s="114"/>
      <c r="L50" s="115">
        <v>44578</v>
      </c>
      <c r="M50" s="115">
        <v>45173</v>
      </c>
      <c r="N50" s="115" t="s">
        <v>48</v>
      </c>
      <c r="O50" s="116" t="s">
        <v>62</v>
      </c>
      <c r="P50" s="114"/>
      <c r="Q50" s="114"/>
      <c r="R50" s="114"/>
    </row>
    <row r="51" spans="1:18" ht="28.35" customHeight="1" x14ac:dyDescent="0.2">
      <c r="A51" s="22" t="s">
        <v>588</v>
      </c>
      <c r="B51" s="23" t="s">
        <v>574</v>
      </c>
      <c r="C51" s="23" t="s">
        <v>58</v>
      </c>
      <c r="D51" s="23" t="s">
        <v>59</v>
      </c>
      <c r="E51" s="22" t="s">
        <v>589</v>
      </c>
      <c r="F51" s="23" t="s">
        <v>590</v>
      </c>
      <c r="G51" s="113">
        <v>5470000</v>
      </c>
      <c r="H51" s="113">
        <v>5470000</v>
      </c>
      <c r="I51" s="113">
        <v>0</v>
      </c>
      <c r="J51" s="114"/>
      <c r="K51" s="114"/>
      <c r="L51" s="115">
        <v>44578</v>
      </c>
      <c r="M51" s="115">
        <v>45278</v>
      </c>
      <c r="N51" s="115" t="s">
        <v>48</v>
      </c>
      <c r="O51" s="116" t="s">
        <v>62</v>
      </c>
      <c r="P51" s="114"/>
      <c r="Q51" s="114"/>
      <c r="R51" s="114"/>
    </row>
    <row r="52" spans="1:18" ht="28.35" customHeight="1" x14ac:dyDescent="0.2">
      <c r="A52" s="22" t="s">
        <v>591</v>
      </c>
      <c r="B52" s="23" t="s">
        <v>592</v>
      </c>
      <c r="C52" s="23" t="s">
        <v>58</v>
      </c>
      <c r="D52" s="23" t="s">
        <v>59</v>
      </c>
      <c r="E52" s="22" t="s">
        <v>593</v>
      </c>
      <c r="F52" s="23" t="s">
        <v>594</v>
      </c>
      <c r="G52" s="113">
        <v>2944000</v>
      </c>
      <c r="H52" s="113">
        <v>2944000</v>
      </c>
      <c r="I52" s="113">
        <v>0</v>
      </c>
      <c r="J52" s="114"/>
      <c r="K52" s="114"/>
      <c r="L52" s="115">
        <v>44740</v>
      </c>
      <c r="M52" s="115">
        <v>45468</v>
      </c>
      <c r="N52" s="115" t="s">
        <v>48</v>
      </c>
      <c r="O52" s="116" t="s">
        <v>62</v>
      </c>
      <c r="P52" s="114"/>
      <c r="Q52" s="114"/>
      <c r="R52" s="114"/>
    </row>
    <row r="53" spans="1:18" ht="28.35" customHeight="1" x14ac:dyDescent="0.2">
      <c r="A53" s="22" t="s">
        <v>595</v>
      </c>
      <c r="B53" s="23" t="s">
        <v>596</v>
      </c>
      <c r="C53" s="23" t="s">
        <v>58</v>
      </c>
      <c r="D53" s="23" t="s">
        <v>59</v>
      </c>
      <c r="E53" s="22" t="s">
        <v>597</v>
      </c>
      <c r="F53" s="23" t="s">
        <v>598</v>
      </c>
      <c r="G53" s="113">
        <v>1500000</v>
      </c>
      <c r="H53" s="113">
        <v>1500000</v>
      </c>
      <c r="I53" s="113">
        <v>0</v>
      </c>
      <c r="J53" s="114"/>
      <c r="K53" s="114"/>
      <c r="L53" s="115">
        <v>44880</v>
      </c>
      <c r="M53" s="115">
        <v>45373</v>
      </c>
      <c r="N53" s="115" t="s">
        <v>48</v>
      </c>
      <c r="O53" s="116" t="s">
        <v>62</v>
      </c>
      <c r="P53" s="114"/>
      <c r="Q53" s="114"/>
      <c r="R53" s="114"/>
    </row>
    <row r="54" spans="1:18" ht="28.35" customHeight="1" x14ac:dyDescent="0.2">
      <c r="A54" s="22" t="s">
        <v>599</v>
      </c>
      <c r="B54" s="23" t="s">
        <v>600</v>
      </c>
      <c r="C54" s="23" t="s">
        <v>58</v>
      </c>
      <c r="D54" s="23" t="s">
        <v>59</v>
      </c>
      <c r="E54" s="22" t="s">
        <v>601</v>
      </c>
      <c r="F54" s="23" t="s">
        <v>602</v>
      </c>
      <c r="G54" s="113">
        <v>1916494.47</v>
      </c>
      <c r="H54" s="113">
        <v>1916494.47</v>
      </c>
      <c r="I54" s="113">
        <v>0</v>
      </c>
      <c r="J54" s="114"/>
      <c r="K54" s="114"/>
      <c r="L54" s="115">
        <v>44942</v>
      </c>
      <c r="M54" s="115">
        <v>45473</v>
      </c>
      <c r="N54" s="115" t="s">
        <v>48</v>
      </c>
      <c r="O54" s="116" t="s">
        <v>62</v>
      </c>
      <c r="P54" s="114"/>
      <c r="Q54" s="114"/>
      <c r="R54" s="114"/>
    </row>
    <row r="55" spans="1:18" ht="28.35" customHeight="1" x14ac:dyDescent="0.2">
      <c r="A55" s="22" t="s">
        <v>603</v>
      </c>
      <c r="B55" s="23" t="s">
        <v>604</v>
      </c>
      <c r="C55" s="23" t="s">
        <v>58</v>
      </c>
      <c r="D55" s="23" t="s">
        <v>59</v>
      </c>
      <c r="E55" s="22" t="s">
        <v>605</v>
      </c>
      <c r="F55" s="23" t="s">
        <v>606</v>
      </c>
      <c r="G55" s="113">
        <v>1356000</v>
      </c>
      <c r="H55" s="113">
        <v>1356000</v>
      </c>
      <c r="I55" s="113">
        <v>0</v>
      </c>
      <c r="J55" s="114"/>
      <c r="K55" s="114"/>
      <c r="L55" s="115">
        <v>44936</v>
      </c>
      <c r="M55" s="115">
        <v>45457</v>
      </c>
      <c r="N55" s="115" t="s">
        <v>48</v>
      </c>
      <c r="O55" s="116" t="s">
        <v>62</v>
      </c>
      <c r="P55" s="114"/>
      <c r="Q55" s="114"/>
      <c r="R55" s="114"/>
    </row>
    <row r="56" spans="1:18" ht="28.35" customHeight="1" x14ac:dyDescent="0.2">
      <c r="A56" s="22" t="s">
        <v>607</v>
      </c>
      <c r="B56" s="23" t="s">
        <v>608</v>
      </c>
      <c r="C56" s="23" t="s">
        <v>58</v>
      </c>
      <c r="D56" s="23" t="s">
        <v>59</v>
      </c>
      <c r="E56" s="22" t="s">
        <v>609</v>
      </c>
      <c r="F56" s="23" t="s">
        <v>610</v>
      </c>
      <c r="G56" s="113">
        <v>2200000</v>
      </c>
      <c r="H56" s="113">
        <v>2200000</v>
      </c>
      <c r="I56" s="113">
        <v>0</v>
      </c>
      <c r="J56" s="114"/>
      <c r="K56" s="114"/>
      <c r="L56" s="115">
        <v>45007</v>
      </c>
      <c r="M56" s="115">
        <v>45373</v>
      </c>
      <c r="N56" s="115" t="s">
        <v>48</v>
      </c>
      <c r="O56" s="116" t="s">
        <v>62</v>
      </c>
      <c r="P56" s="114"/>
      <c r="Q56" s="114"/>
      <c r="R56" s="114"/>
    </row>
    <row r="57" spans="1:18" ht="28.35" customHeight="1" x14ac:dyDescent="0.2">
      <c r="A57" s="22" t="s">
        <v>611</v>
      </c>
      <c r="B57" s="23" t="s">
        <v>612</v>
      </c>
      <c r="C57" s="23" t="s">
        <v>58</v>
      </c>
      <c r="D57" s="23" t="s">
        <v>59</v>
      </c>
      <c r="E57" s="22" t="s">
        <v>613</v>
      </c>
      <c r="F57" s="23" t="s">
        <v>614</v>
      </c>
      <c r="G57" s="113">
        <v>1200000</v>
      </c>
      <c r="H57" s="113">
        <v>1200000</v>
      </c>
      <c r="I57" s="113">
        <v>0</v>
      </c>
      <c r="J57" s="114"/>
      <c r="K57" s="114"/>
      <c r="L57" s="115">
        <v>45000</v>
      </c>
      <c r="M57" s="115">
        <v>45377</v>
      </c>
      <c r="N57" s="115" t="s">
        <v>48</v>
      </c>
      <c r="O57" s="116" t="s">
        <v>62</v>
      </c>
      <c r="P57" s="114"/>
      <c r="Q57" s="114"/>
      <c r="R57" s="114"/>
    </row>
    <row r="58" spans="1:18" ht="28.35" customHeight="1" x14ac:dyDescent="0.2">
      <c r="A58" s="22" t="s">
        <v>615</v>
      </c>
      <c r="B58" s="23" t="s">
        <v>612</v>
      </c>
      <c r="C58" s="23" t="s">
        <v>58</v>
      </c>
      <c r="D58" s="23" t="s">
        <v>59</v>
      </c>
      <c r="E58" s="22" t="s">
        <v>616</v>
      </c>
      <c r="F58" s="23" t="s">
        <v>617</v>
      </c>
      <c r="G58" s="113">
        <v>3700000</v>
      </c>
      <c r="H58" s="113">
        <v>3700000</v>
      </c>
      <c r="I58" s="113">
        <v>0</v>
      </c>
      <c r="J58" s="114"/>
      <c r="K58" s="114"/>
      <c r="L58" s="115">
        <v>45005</v>
      </c>
      <c r="M58" s="115">
        <v>45377</v>
      </c>
      <c r="N58" s="115" t="s">
        <v>48</v>
      </c>
      <c r="O58" s="116" t="s">
        <v>62</v>
      </c>
      <c r="P58" s="114"/>
      <c r="Q58" s="114"/>
      <c r="R58" s="114"/>
    </row>
    <row r="59" spans="1:18" ht="28.35" customHeight="1" x14ac:dyDescent="0.2">
      <c r="A59" s="22" t="s">
        <v>618</v>
      </c>
      <c r="B59" s="23" t="s">
        <v>619</v>
      </c>
      <c r="C59" s="23" t="s">
        <v>58</v>
      </c>
      <c r="D59" s="23" t="s">
        <v>59</v>
      </c>
      <c r="E59" s="22" t="s">
        <v>620</v>
      </c>
      <c r="F59" s="23" t="s">
        <v>621</v>
      </c>
      <c r="G59" s="113">
        <v>6554402.6299999999</v>
      </c>
      <c r="H59" s="113">
        <v>6554402.6299999999</v>
      </c>
      <c r="I59" s="113">
        <v>0</v>
      </c>
      <c r="J59" s="114"/>
      <c r="K59" s="114"/>
      <c r="L59" s="115">
        <v>45224</v>
      </c>
      <c r="M59" s="115">
        <v>45400</v>
      </c>
      <c r="N59" s="115" t="s">
        <v>48</v>
      </c>
      <c r="O59" s="116" t="s">
        <v>62</v>
      </c>
      <c r="P59" s="114"/>
      <c r="Q59" s="114"/>
      <c r="R59" s="114"/>
    </row>
    <row r="60" spans="1:18" ht="28.35" customHeight="1" x14ac:dyDescent="0.2">
      <c r="A60" s="22" t="s">
        <v>622</v>
      </c>
      <c r="B60" s="23" t="s">
        <v>623</v>
      </c>
      <c r="C60" s="23" t="s">
        <v>58</v>
      </c>
      <c r="D60" s="23" t="s">
        <v>59</v>
      </c>
      <c r="E60" s="22" t="s">
        <v>624</v>
      </c>
      <c r="F60" s="23" t="s">
        <v>625</v>
      </c>
      <c r="G60" s="113">
        <v>5000000</v>
      </c>
      <c r="H60" s="113">
        <v>5000000</v>
      </c>
      <c r="I60" s="113">
        <v>0</v>
      </c>
      <c r="J60" s="114"/>
      <c r="K60" s="114"/>
      <c r="L60" s="115">
        <v>45337</v>
      </c>
      <c r="M60" s="115">
        <v>45547</v>
      </c>
      <c r="N60" s="115" t="s">
        <v>48</v>
      </c>
      <c r="O60" s="116" t="s">
        <v>62</v>
      </c>
      <c r="P60" s="114"/>
      <c r="Q60" s="114"/>
      <c r="R60" s="114"/>
    </row>
    <row r="61" spans="1:18" ht="28.35" customHeight="1" x14ac:dyDescent="0.2">
      <c r="A61" s="22" t="s">
        <v>626</v>
      </c>
      <c r="B61" s="23" t="s">
        <v>627</v>
      </c>
      <c r="C61" s="23" t="s">
        <v>58</v>
      </c>
      <c r="D61" s="23" t="s">
        <v>59</v>
      </c>
      <c r="E61" s="22" t="s">
        <v>628</v>
      </c>
      <c r="F61" s="23" t="s">
        <v>629</v>
      </c>
      <c r="G61" s="113">
        <v>3887654.71</v>
      </c>
      <c r="H61" s="113">
        <v>3887654.71</v>
      </c>
      <c r="I61" s="113">
        <v>0</v>
      </c>
      <c r="J61" s="114"/>
      <c r="K61" s="114"/>
      <c r="L61" s="115">
        <v>45545</v>
      </c>
      <c r="M61" s="115">
        <v>45547</v>
      </c>
      <c r="N61" s="115">
        <v>45996</v>
      </c>
      <c r="O61" s="116" t="s">
        <v>62</v>
      </c>
      <c r="P61" s="114"/>
      <c r="Q61" s="114"/>
      <c r="R61" s="114"/>
    </row>
    <row r="62" spans="1:18" ht="28.35" customHeight="1" x14ac:dyDescent="0.2">
      <c r="A62" s="22" t="s">
        <v>630</v>
      </c>
      <c r="B62" s="23" t="s">
        <v>631</v>
      </c>
      <c r="C62" s="23" t="s">
        <v>58</v>
      </c>
      <c r="D62" s="23" t="s">
        <v>59</v>
      </c>
      <c r="E62" s="22" t="s">
        <v>632</v>
      </c>
      <c r="F62" s="23" t="s">
        <v>633</v>
      </c>
      <c r="G62" s="113">
        <v>4115270.4</v>
      </c>
      <c r="H62" s="113">
        <v>4115270.4</v>
      </c>
      <c r="I62" s="113">
        <v>0</v>
      </c>
      <c r="J62" s="114"/>
      <c r="K62" s="114"/>
      <c r="L62" s="115">
        <v>45644</v>
      </c>
      <c r="M62" s="115">
        <v>45681</v>
      </c>
      <c r="N62" s="115" t="s">
        <v>48</v>
      </c>
      <c r="O62" s="116" t="s">
        <v>107</v>
      </c>
      <c r="P62" s="114"/>
      <c r="Q62" s="114"/>
      <c r="R62" s="114"/>
    </row>
    <row r="63" spans="1:18" ht="28.35" customHeight="1" x14ac:dyDescent="0.2">
      <c r="A63" s="22" t="s">
        <v>634</v>
      </c>
      <c r="B63" s="23" t="s">
        <v>631</v>
      </c>
      <c r="C63" s="23" t="s">
        <v>58</v>
      </c>
      <c r="D63" s="23" t="s">
        <v>59</v>
      </c>
      <c r="E63" s="22" t="s">
        <v>635</v>
      </c>
      <c r="F63" s="23" t="s">
        <v>636</v>
      </c>
      <c r="G63" s="121">
        <v>7296539.5</v>
      </c>
      <c r="H63" s="121">
        <v>7296539.5</v>
      </c>
      <c r="I63" s="113">
        <v>0</v>
      </c>
      <c r="J63" s="114"/>
      <c r="K63" s="114"/>
      <c r="L63" s="115">
        <v>45643</v>
      </c>
      <c r="M63" s="115">
        <v>45694</v>
      </c>
      <c r="N63" s="115" t="s">
        <v>48</v>
      </c>
      <c r="O63" s="116" t="s">
        <v>118</v>
      </c>
      <c r="P63" s="114"/>
      <c r="Q63" s="114"/>
      <c r="R63" s="114"/>
    </row>
    <row r="64" spans="1:18" ht="28.35" customHeight="1" x14ac:dyDescent="0.2">
      <c r="A64" s="22" t="s">
        <v>637</v>
      </c>
      <c r="B64" s="23" t="s">
        <v>638</v>
      </c>
      <c r="C64" s="23" t="s">
        <v>58</v>
      </c>
      <c r="D64" s="23" t="s">
        <v>59</v>
      </c>
      <c r="E64" s="22" t="s">
        <v>639</v>
      </c>
      <c r="F64" s="23" t="s">
        <v>640</v>
      </c>
      <c r="G64" s="121">
        <v>1750000</v>
      </c>
      <c r="H64" s="121">
        <v>1750000</v>
      </c>
      <c r="I64" s="113">
        <v>0</v>
      </c>
      <c r="J64" s="114"/>
      <c r="K64" s="114"/>
      <c r="L64" s="115">
        <v>45301</v>
      </c>
      <c r="M64" s="115">
        <v>45698</v>
      </c>
      <c r="N64" s="115" t="s">
        <v>48</v>
      </c>
      <c r="O64" s="116" t="s">
        <v>62</v>
      </c>
      <c r="P64" s="114"/>
      <c r="Q64" s="114"/>
      <c r="R64" s="114"/>
    </row>
    <row r="65" spans="1:18" ht="28.35" customHeight="1" x14ac:dyDescent="0.2">
      <c r="A65" s="22" t="s">
        <v>641</v>
      </c>
      <c r="B65" s="23" t="s">
        <v>627</v>
      </c>
      <c r="C65" s="23" t="s">
        <v>58</v>
      </c>
      <c r="D65" s="23" t="s">
        <v>59</v>
      </c>
      <c r="E65" s="22" t="s">
        <v>642</v>
      </c>
      <c r="F65" s="23" t="s">
        <v>643</v>
      </c>
      <c r="G65" s="113">
        <v>12801651.4</v>
      </c>
      <c r="H65" s="113">
        <v>12801651.4</v>
      </c>
      <c r="I65" s="113">
        <v>0</v>
      </c>
      <c r="J65" s="114"/>
      <c r="K65" s="114"/>
      <c r="L65" s="115">
        <v>45712</v>
      </c>
      <c r="M65" s="115">
        <v>45720</v>
      </c>
      <c r="N65" s="115">
        <v>46000</v>
      </c>
      <c r="O65" s="116" t="s">
        <v>62</v>
      </c>
      <c r="P65" s="114"/>
      <c r="Q65" s="114"/>
      <c r="R65" s="114"/>
    </row>
    <row r="66" spans="1:18" ht="28.35" customHeight="1" x14ac:dyDescent="0.2">
      <c r="A66" s="22" t="s">
        <v>644</v>
      </c>
      <c r="B66" s="23" t="s">
        <v>645</v>
      </c>
      <c r="C66" s="23" t="s">
        <v>58</v>
      </c>
      <c r="D66" s="23" t="s">
        <v>59</v>
      </c>
      <c r="E66" s="22" t="s">
        <v>646</v>
      </c>
      <c r="F66" s="23" t="s">
        <v>647</v>
      </c>
      <c r="G66" s="113">
        <v>8858138.7599999998</v>
      </c>
      <c r="H66" s="113">
        <v>8858138.7599999998</v>
      </c>
      <c r="I66" s="113">
        <v>0</v>
      </c>
      <c r="J66" s="114"/>
      <c r="K66" s="114"/>
      <c r="L66" s="115">
        <v>45730</v>
      </c>
      <c r="M66" s="115">
        <v>45730</v>
      </c>
      <c r="N66" s="116" t="s">
        <v>48</v>
      </c>
      <c r="O66" s="116" t="s">
        <v>62</v>
      </c>
      <c r="P66" s="114"/>
      <c r="Q66" s="114"/>
      <c r="R66" s="114"/>
    </row>
    <row r="67" spans="1:18" ht="28.35" customHeight="1" x14ac:dyDescent="0.2">
      <c r="A67" s="22" t="s">
        <v>648</v>
      </c>
      <c r="B67" s="23" t="s">
        <v>631</v>
      </c>
      <c r="C67" s="23" t="s">
        <v>58</v>
      </c>
      <c r="D67" s="23" t="s">
        <v>59</v>
      </c>
      <c r="E67" s="22" t="s">
        <v>649</v>
      </c>
      <c r="F67" s="23" t="s">
        <v>650</v>
      </c>
      <c r="G67" s="113">
        <v>2948500</v>
      </c>
      <c r="H67" s="113">
        <v>2948500</v>
      </c>
      <c r="I67" s="113">
        <v>0</v>
      </c>
      <c r="J67" s="114"/>
      <c r="K67" s="114"/>
      <c r="L67" s="115">
        <v>45735</v>
      </c>
      <c r="M67" s="115">
        <v>45740</v>
      </c>
      <c r="N67" s="115" t="s">
        <v>48</v>
      </c>
      <c r="O67" s="116" t="s">
        <v>62</v>
      </c>
      <c r="P67" s="114"/>
      <c r="Q67" s="114"/>
      <c r="R67" s="114"/>
    </row>
    <row r="68" spans="1:18" ht="28.35" customHeight="1" x14ac:dyDescent="0.2">
      <c r="A68" s="22" t="s">
        <v>651</v>
      </c>
      <c r="B68" s="23" t="s">
        <v>645</v>
      </c>
      <c r="C68" s="23" t="s">
        <v>58</v>
      </c>
      <c r="D68" s="23" t="s">
        <v>59</v>
      </c>
      <c r="E68" s="22" t="s">
        <v>652</v>
      </c>
      <c r="F68" s="23" t="s">
        <v>653</v>
      </c>
      <c r="G68" s="113">
        <v>8422807.8100000005</v>
      </c>
      <c r="H68" s="113">
        <v>8422807.8100000005</v>
      </c>
      <c r="I68" s="113">
        <v>0</v>
      </c>
      <c r="J68" s="114"/>
      <c r="K68" s="114"/>
      <c r="L68" s="115">
        <v>45747</v>
      </c>
      <c r="M68" s="115">
        <v>45748</v>
      </c>
      <c r="N68" s="116" t="s">
        <v>48</v>
      </c>
      <c r="O68" s="116" t="s">
        <v>62</v>
      </c>
      <c r="P68" s="114"/>
      <c r="Q68" s="114"/>
      <c r="R68" s="114"/>
    </row>
    <row r="69" spans="1:18" ht="28.35" customHeight="1" x14ac:dyDescent="0.2">
      <c r="A69" s="22" t="s">
        <v>654</v>
      </c>
      <c r="B69" s="23" t="s">
        <v>627</v>
      </c>
      <c r="C69" s="23" t="s">
        <v>58</v>
      </c>
      <c r="D69" s="23" t="s">
        <v>59</v>
      </c>
      <c r="E69" s="22" t="s">
        <v>655</v>
      </c>
      <c r="F69" s="23" t="s">
        <v>656</v>
      </c>
      <c r="G69" s="113">
        <v>7716088.7300000004</v>
      </c>
      <c r="H69" s="113">
        <v>7716088.7300000004</v>
      </c>
      <c r="I69" s="113">
        <v>0</v>
      </c>
      <c r="J69" s="114"/>
      <c r="K69" s="114"/>
      <c r="L69" s="115">
        <v>45748</v>
      </c>
      <c r="M69" s="115">
        <v>45748</v>
      </c>
      <c r="N69" s="115">
        <v>46111</v>
      </c>
      <c r="O69" s="116" t="s">
        <v>62</v>
      </c>
      <c r="P69" s="114"/>
      <c r="Q69" s="114"/>
      <c r="R69" s="114"/>
    </row>
    <row r="70" spans="1:18" ht="28.35" customHeight="1" x14ac:dyDescent="0.2">
      <c r="A70" s="22" t="s">
        <v>660</v>
      </c>
      <c r="B70" s="23" t="s">
        <v>470</v>
      </c>
      <c r="C70" s="23" t="s">
        <v>58</v>
      </c>
      <c r="D70" s="23" t="s">
        <v>59</v>
      </c>
      <c r="E70" s="22" t="s">
        <v>661</v>
      </c>
      <c r="F70" s="23" t="s">
        <v>662</v>
      </c>
      <c r="G70" s="113">
        <v>6830000</v>
      </c>
      <c r="H70" s="113">
        <v>6830000</v>
      </c>
      <c r="I70" s="113">
        <v>0</v>
      </c>
      <c r="J70" s="114"/>
      <c r="K70" s="114"/>
      <c r="L70" s="115">
        <v>45748</v>
      </c>
      <c r="M70" s="115">
        <v>45757</v>
      </c>
      <c r="N70" s="115">
        <v>45994</v>
      </c>
      <c r="O70" s="116" t="s">
        <v>62</v>
      </c>
      <c r="P70" s="114"/>
      <c r="Q70" s="114"/>
      <c r="R70" s="114"/>
    </row>
    <row r="71" spans="1:18" ht="28.35" customHeight="1" x14ac:dyDescent="0.2">
      <c r="A71" s="22" t="s">
        <v>663</v>
      </c>
      <c r="B71" s="23" t="s">
        <v>470</v>
      </c>
      <c r="C71" s="23" t="s">
        <v>58</v>
      </c>
      <c r="D71" s="23" t="s">
        <v>59</v>
      </c>
      <c r="E71" s="22" t="s">
        <v>664</v>
      </c>
      <c r="F71" s="23" t="s">
        <v>665</v>
      </c>
      <c r="G71" s="113">
        <v>5440000</v>
      </c>
      <c r="H71" s="113">
        <v>5440000</v>
      </c>
      <c r="I71" s="113">
        <v>0</v>
      </c>
      <c r="J71" s="114"/>
      <c r="K71" s="114"/>
      <c r="L71" s="115">
        <v>45755</v>
      </c>
      <c r="M71" s="115">
        <v>45757</v>
      </c>
      <c r="N71" s="115">
        <v>46007</v>
      </c>
      <c r="O71" s="116" t="s">
        <v>62</v>
      </c>
      <c r="P71" s="114"/>
      <c r="Q71" s="114"/>
      <c r="R71" s="114"/>
    </row>
    <row r="72" spans="1:18" ht="28.35" customHeight="1" x14ac:dyDescent="0.2">
      <c r="A72" s="22" t="s">
        <v>666</v>
      </c>
      <c r="B72" s="23" t="s">
        <v>470</v>
      </c>
      <c r="C72" s="23" t="s">
        <v>58</v>
      </c>
      <c r="D72" s="23" t="s">
        <v>59</v>
      </c>
      <c r="E72" s="22" t="s">
        <v>667</v>
      </c>
      <c r="F72" s="23" t="s">
        <v>668</v>
      </c>
      <c r="G72" s="113">
        <v>4500000</v>
      </c>
      <c r="H72" s="113">
        <v>4500000</v>
      </c>
      <c r="I72" s="113">
        <v>0</v>
      </c>
      <c r="J72" s="114"/>
      <c r="K72" s="114"/>
      <c r="L72" s="115">
        <v>45755</v>
      </c>
      <c r="M72" s="115">
        <v>45757</v>
      </c>
      <c r="N72" s="115">
        <v>45974</v>
      </c>
      <c r="O72" s="116" t="s">
        <v>62</v>
      </c>
      <c r="P72" s="114"/>
      <c r="Q72" s="114"/>
      <c r="R72" s="114"/>
    </row>
    <row r="73" spans="1:18" ht="28.35" customHeight="1" x14ac:dyDescent="0.2">
      <c r="A73" s="22" t="s">
        <v>669</v>
      </c>
      <c r="B73" s="23" t="s">
        <v>470</v>
      </c>
      <c r="C73" s="23" t="s">
        <v>58</v>
      </c>
      <c r="D73" s="23" t="s">
        <v>59</v>
      </c>
      <c r="E73" s="22" t="s">
        <v>670</v>
      </c>
      <c r="F73" s="23" t="s">
        <v>671</v>
      </c>
      <c r="G73" s="113">
        <v>8600000</v>
      </c>
      <c r="H73" s="113">
        <v>8600000</v>
      </c>
      <c r="I73" s="113">
        <v>0</v>
      </c>
      <c r="J73" s="114"/>
      <c r="K73" s="114"/>
      <c r="L73" s="115">
        <v>45757</v>
      </c>
      <c r="M73" s="115">
        <v>45757</v>
      </c>
      <c r="N73" s="115" t="s">
        <v>48</v>
      </c>
      <c r="O73" s="116" t="s">
        <v>62</v>
      </c>
      <c r="P73" s="114"/>
      <c r="Q73" s="114"/>
      <c r="R73" s="114"/>
    </row>
    <row r="74" spans="1:18" ht="28.35" customHeight="1" x14ac:dyDescent="0.2">
      <c r="A74" s="22" t="s">
        <v>672</v>
      </c>
      <c r="B74" s="23" t="s">
        <v>673</v>
      </c>
      <c r="C74" s="23" t="s">
        <v>58</v>
      </c>
      <c r="D74" s="23" t="s">
        <v>59</v>
      </c>
      <c r="E74" s="22" t="s">
        <v>674</v>
      </c>
      <c r="F74" s="23" t="s">
        <v>675</v>
      </c>
      <c r="G74" s="113">
        <v>9993111.4900000002</v>
      </c>
      <c r="H74" s="113">
        <v>9993111.4900000002</v>
      </c>
      <c r="I74" s="113">
        <v>0</v>
      </c>
      <c r="J74" s="114"/>
      <c r="K74" s="114"/>
      <c r="L74" s="115">
        <v>45758</v>
      </c>
      <c r="M74" s="115">
        <v>45771</v>
      </c>
      <c r="N74" s="116" t="s">
        <v>48</v>
      </c>
      <c r="O74" s="116" t="s">
        <v>62</v>
      </c>
      <c r="P74" s="114"/>
      <c r="Q74" s="114"/>
      <c r="R74" s="114"/>
    </row>
    <row r="75" spans="1:18" ht="28.35" customHeight="1" x14ac:dyDescent="0.2">
      <c r="A75" s="22" t="s">
        <v>676</v>
      </c>
      <c r="B75" s="23" t="s">
        <v>470</v>
      </c>
      <c r="C75" s="23" t="s">
        <v>58</v>
      </c>
      <c r="D75" s="23" t="s">
        <v>59</v>
      </c>
      <c r="E75" s="22" t="s">
        <v>677</v>
      </c>
      <c r="F75" s="23" t="s">
        <v>678</v>
      </c>
      <c r="G75" s="113">
        <v>8186700</v>
      </c>
      <c r="H75" s="113">
        <v>8186700</v>
      </c>
      <c r="I75" s="113">
        <v>0</v>
      </c>
      <c r="J75" s="114"/>
      <c r="K75" s="114"/>
      <c r="L75" s="115">
        <v>45785</v>
      </c>
      <c r="M75" s="115">
        <v>45790</v>
      </c>
      <c r="N75" s="115" t="s">
        <v>48</v>
      </c>
      <c r="O75" s="116" t="s">
        <v>107</v>
      </c>
      <c r="P75" s="114"/>
      <c r="Q75" s="114"/>
      <c r="R75" s="114"/>
    </row>
    <row r="76" spans="1:18" ht="28.35" customHeight="1" x14ac:dyDescent="0.2">
      <c r="A76" s="22" t="s">
        <v>679</v>
      </c>
      <c r="B76" s="23" t="s">
        <v>645</v>
      </c>
      <c r="C76" s="23" t="s">
        <v>58</v>
      </c>
      <c r="D76" s="23" t="s">
        <v>59</v>
      </c>
      <c r="E76" s="22" t="s">
        <v>680</v>
      </c>
      <c r="F76" s="23" t="s">
        <v>681</v>
      </c>
      <c r="G76" s="113">
        <v>8855238.7200000007</v>
      </c>
      <c r="H76" s="113">
        <v>8855238.7200000007</v>
      </c>
      <c r="I76" s="113">
        <v>0</v>
      </c>
      <c r="J76" s="114"/>
      <c r="K76" s="114"/>
      <c r="L76" s="115">
        <v>45789</v>
      </c>
      <c r="M76" s="115">
        <v>45791</v>
      </c>
      <c r="N76" s="115" t="s">
        <v>48</v>
      </c>
      <c r="O76" s="116" t="s">
        <v>107</v>
      </c>
      <c r="P76" s="114"/>
      <c r="Q76" s="114"/>
      <c r="R76" s="114"/>
    </row>
    <row r="77" spans="1:18" ht="28.35" customHeight="1" x14ac:dyDescent="0.2">
      <c r="A77" s="22" t="s">
        <v>682</v>
      </c>
      <c r="B77" s="23" t="s">
        <v>631</v>
      </c>
      <c r="C77" s="23" t="s">
        <v>58</v>
      </c>
      <c r="D77" s="23" t="s">
        <v>59</v>
      </c>
      <c r="E77" s="22" t="s">
        <v>683</v>
      </c>
      <c r="F77" s="23" t="s">
        <v>684</v>
      </c>
      <c r="G77" s="113">
        <v>9982455</v>
      </c>
      <c r="H77" s="113">
        <v>9982455</v>
      </c>
      <c r="I77" s="113">
        <v>0</v>
      </c>
      <c r="J77" s="114"/>
      <c r="K77" s="114"/>
      <c r="L77" s="115">
        <v>45803</v>
      </c>
      <c r="M77" s="115">
        <v>45806</v>
      </c>
      <c r="N77" s="115" t="s">
        <v>48</v>
      </c>
      <c r="O77" s="116" t="s">
        <v>107</v>
      </c>
      <c r="P77" s="114"/>
      <c r="Q77" s="114"/>
      <c r="R77" s="114"/>
    </row>
    <row r="78" spans="1:18" ht="28.35" customHeight="1" x14ac:dyDescent="0.2">
      <c r="A78" s="22" t="s">
        <v>695</v>
      </c>
      <c r="B78" s="23" t="s">
        <v>645</v>
      </c>
      <c r="C78" s="23" t="s">
        <v>58</v>
      </c>
      <c r="D78" s="23" t="s">
        <v>59</v>
      </c>
      <c r="E78" s="22" t="s">
        <v>696</v>
      </c>
      <c r="F78" s="23" t="s">
        <v>697</v>
      </c>
      <c r="G78" s="113">
        <v>8150889.5999999996</v>
      </c>
      <c r="H78" s="113">
        <v>8150889.5999999996</v>
      </c>
      <c r="I78" s="113">
        <v>0</v>
      </c>
      <c r="J78" s="114"/>
      <c r="K78" s="114"/>
      <c r="L78" s="115">
        <v>45828</v>
      </c>
      <c r="M78" s="115">
        <v>45833</v>
      </c>
      <c r="N78" s="115" t="s">
        <v>48</v>
      </c>
      <c r="O78" s="116" t="s">
        <v>107</v>
      </c>
      <c r="P78" s="114"/>
      <c r="Q78" s="114"/>
      <c r="R78" s="114"/>
    </row>
    <row r="79" spans="1:18" ht="28.35" customHeight="1" x14ac:dyDescent="0.2">
      <c r="A79" s="22" t="s">
        <v>768</v>
      </c>
      <c r="B79" s="23" t="s">
        <v>769</v>
      </c>
      <c r="C79" s="23" t="s">
        <v>58</v>
      </c>
      <c r="D79" s="23" t="s">
        <v>770</v>
      </c>
      <c r="E79" s="22" t="s">
        <v>771</v>
      </c>
      <c r="F79" s="23" t="s">
        <v>772</v>
      </c>
      <c r="G79" s="113">
        <v>73776.100000000006</v>
      </c>
      <c r="H79" s="113">
        <v>73776.100000000006</v>
      </c>
      <c r="I79" s="113">
        <v>0</v>
      </c>
      <c r="J79" s="114"/>
      <c r="K79" s="114"/>
      <c r="L79" s="115">
        <v>42409</v>
      </c>
      <c r="M79" s="115">
        <v>43642</v>
      </c>
      <c r="N79" s="115">
        <v>45705</v>
      </c>
      <c r="O79" s="116" t="s">
        <v>48</v>
      </c>
      <c r="P79" s="114"/>
      <c r="Q79" s="114"/>
      <c r="R79" s="114"/>
    </row>
    <row r="80" spans="1:18" ht="28.35" customHeight="1" x14ac:dyDescent="0.2">
      <c r="A80" s="22" t="s">
        <v>773</v>
      </c>
      <c r="B80" s="23" t="s">
        <v>774</v>
      </c>
      <c r="C80" s="23" t="s">
        <v>58</v>
      </c>
      <c r="D80" s="23" t="s">
        <v>770</v>
      </c>
      <c r="E80" s="22" t="s">
        <v>775</v>
      </c>
      <c r="F80" s="23" t="s">
        <v>776</v>
      </c>
      <c r="G80" s="113">
        <v>1979366.07</v>
      </c>
      <c r="H80" s="113">
        <v>1979366.07</v>
      </c>
      <c r="I80" s="113">
        <v>0</v>
      </c>
      <c r="J80" s="114"/>
      <c r="K80" s="114"/>
      <c r="L80" s="115">
        <v>42432</v>
      </c>
      <c r="M80" s="115">
        <v>43937</v>
      </c>
      <c r="N80" s="115">
        <v>45849</v>
      </c>
      <c r="O80" s="116" t="s">
        <v>48</v>
      </c>
      <c r="P80" s="114"/>
      <c r="Q80" s="114"/>
      <c r="R80" s="114"/>
    </row>
    <row r="81" spans="1:18" ht="28.35" customHeight="1" x14ac:dyDescent="0.2">
      <c r="A81" s="22" t="s">
        <v>777</v>
      </c>
      <c r="B81" s="23" t="s">
        <v>52</v>
      </c>
      <c r="C81" s="23" t="s">
        <v>58</v>
      </c>
      <c r="D81" s="23" t="s">
        <v>778</v>
      </c>
      <c r="E81" s="22" t="s">
        <v>779</v>
      </c>
      <c r="F81" s="23" t="s">
        <v>780</v>
      </c>
      <c r="G81" s="113">
        <v>27057077.82</v>
      </c>
      <c r="H81" s="113">
        <v>4330000</v>
      </c>
      <c r="I81" s="113">
        <v>22727077.82</v>
      </c>
      <c r="J81" s="114"/>
      <c r="K81" s="114"/>
      <c r="L81" s="115">
        <v>43871</v>
      </c>
      <c r="M81" s="115">
        <v>44732</v>
      </c>
      <c r="N81" s="115">
        <v>45637</v>
      </c>
      <c r="O81" s="116" t="s">
        <v>48</v>
      </c>
      <c r="P81" s="114"/>
      <c r="Q81" s="114"/>
      <c r="R81" s="114"/>
    </row>
    <row r="82" spans="1:18" ht="28.35" customHeight="1" x14ac:dyDescent="0.2">
      <c r="A82" s="22" t="s">
        <v>789</v>
      </c>
      <c r="B82" s="23" t="s">
        <v>303</v>
      </c>
      <c r="C82" s="23" t="s">
        <v>58</v>
      </c>
      <c r="D82" s="23" t="s">
        <v>770</v>
      </c>
      <c r="E82" s="22" t="s">
        <v>790</v>
      </c>
      <c r="F82" s="23" t="s">
        <v>791</v>
      </c>
      <c r="G82" s="113">
        <v>860811.93</v>
      </c>
      <c r="H82" s="113">
        <v>860811.93</v>
      </c>
      <c r="I82" s="113">
        <v>0</v>
      </c>
      <c r="J82" s="114"/>
      <c r="K82" s="114"/>
      <c r="L82" s="115">
        <v>45645</v>
      </c>
      <c r="M82" s="115">
        <v>45645</v>
      </c>
      <c r="N82" s="115">
        <v>46001</v>
      </c>
      <c r="O82" s="116" t="s">
        <v>48</v>
      </c>
      <c r="P82" s="114"/>
      <c r="Q82" s="114"/>
      <c r="R82" s="114"/>
    </row>
    <row r="83" spans="1:18" ht="28.35" customHeight="1" x14ac:dyDescent="0.2">
      <c r="A83" s="22" t="s">
        <v>796</v>
      </c>
      <c r="B83" s="23" t="s">
        <v>318</v>
      </c>
      <c r="C83" s="23" t="s">
        <v>58</v>
      </c>
      <c r="D83" s="23" t="s">
        <v>770</v>
      </c>
      <c r="E83" s="22" t="s">
        <v>797</v>
      </c>
      <c r="F83" s="23" t="s">
        <v>798</v>
      </c>
      <c r="G83" s="113">
        <v>1612774.84</v>
      </c>
      <c r="H83" s="113">
        <v>1612774.84</v>
      </c>
      <c r="I83" s="113">
        <v>0</v>
      </c>
      <c r="J83" s="114"/>
      <c r="K83" s="114"/>
      <c r="L83" s="115">
        <v>45658</v>
      </c>
      <c r="M83" s="115">
        <v>45688</v>
      </c>
      <c r="N83" s="115">
        <v>45848</v>
      </c>
      <c r="O83" s="116" t="s">
        <v>48</v>
      </c>
      <c r="P83" s="114"/>
      <c r="Q83" s="114"/>
      <c r="R83" s="114"/>
    </row>
    <row r="84" spans="1:18" ht="28.35" customHeight="1" x14ac:dyDescent="0.2">
      <c r="A84" s="22" t="s">
        <v>811</v>
      </c>
      <c r="B84" s="23" t="s">
        <v>812</v>
      </c>
      <c r="C84" s="23" t="s">
        <v>58</v>
      </c>
      <c r="D84" s="23" t="s">
        <v>770</v>
      </c>
      <c r="E84" s="22" t="s">
        <v>813</v>
      </c>
      <c r="F84" s="23" t="s">
        <v>814</v>
      </c>
      <c r="G84" s="113">
        <v>650000</v>
      </c>
      <c r="H84" s="113">
        <v>650000</v>
      </c>
      <c r="I84" s="113">
        <v>0</v>
      </c>
      <c r="J84" s="114"/>
      <c r="K84" s="114"/>
      <c r="L84" s="115">
        <v>45936</v>
      </c>
      <c r="M84" s="115">
        <v>45936</v>
      </c>
      <c r="N84" s="115">
        <v>45946</v>
      </c>
      <c r="O84" s="116" t="s">
        <v>48</v>
      </c>
      <c r="P84" s="114"/>
      <c r="Q84" s="114"/>
      <c r="R84" s="114"/>
    </row>
    <row r="85" spans="1:18" ht="28.35" customHeight="1" x14ac:dyDescent="0.2">
      <c r="A85" s="22" t="s">
        <v>815</v>
      </c>
      <c r="B85" s="23" t="s">
        <v>812</v>
      </c>
      <c r="C85" s="23" t="s">
        <v>58</v>
      </c>
      <c r="D85" s="23" t="s">
        <v>770</v>
      </c>
      <c r="E85" s="22" t="s">
        <v>816</v>
      </c>
      <c r="F85" s="23" t="s">
        <v>817</v>
      </c>
      <c r="G85" s="113">
        <v>1229722.43</v>
      </c>
      <c r="H85" s="113">
        <v>1229722.43</v>
      </c>
      <c r="I85" s="113">
        <v>0</v>
      </c>
      <c r="J85" s="114"/>
      <c r="K85" s="114"/>
      <c r="L85" s="115">
        <v>45986</v>
      </c>
      <c r="M85" s="115">
        <v>45757</v>
      </c>
      <c r="N85" s="115">
        <v>45985</v>
      </c>
      <c r="O85" s="116" t="s">
        <v>48</v>
      </c>
      <c r="P85" s="114"/>
      <c r="Q85" s="114"/>
      <c r="R85" s="114"/>
    </row>
    <row r="86" spans="1:18" ht="28.35" customHeight="1" x14ac:dyDescent="0.2">
      <c r="A86" s="22" t="s">
        <v>818</v>
      </c>
      <c r="B86" s="23" t="s">
        <v>83</v>
      </c>
      <c r="C86" s="23" t="s">
        <v>58</v>
      </c>
      <c r="D86" s="23" t="s">
        <v>59</v>
      </c>
      <c r="E86" s="22" t="s">
        <v>819</v>
      </c>
      <c r="F86" s="23" t="s">
        <v>820</v>
      </c>
      <c r="G86" s="113">
        <v>5300000</v>
      </c>
      <c r="H86" s="113">
        <v>5300000</v>
      </c>
      <c r="I86" s="113">
        <v>0</v>
      </c>
      <c r="J86" s="114"/>
      <c r="K86" s="114"/>
      <c r="L86" s="115">
        <v>44279</v>
      </c>
      <c r="M86" s="116" t="s">
        <v>48</v>
      </c>
      <c r="N86" s="116" t="s">
        <v>66</v>
      </c>
      <c r="O86" s="116" t="s">
        <v>821</v>
      </c>
      <c r="P86" s="114"/>
      <c r="Q86" s="114"/>
      <c r="R86" s="114"/>
    </row>
    <row r="87" spans="1:18" ht="28.35" customHeight="1" x14ac:dyDescent="0.2">
      <c r="A87" s="22" t="s">
        <v>822</v>
      </c>
      <c r="B87" s="23" t="s">
        <v>83</v>
      </c>
      <c r="C87" s="23" t="s">
        <v>58</v>
      </c>
      <c r="D87" s="23" t="s">
        <v>59</v>
      </c>
      <c r="E87" s="22" t="s">
        <v>823</v>
      </c>
      <c r="F87" s="23" t="s">
        <v>824</v>
      </c>
      <c r="G87" s="113">
        <v>450000</v>
      </c>
      <c r="H87" s="113">
        <v>450000</v>
      </c>
      <c r="I87" s="113">
        <v>0</v>
      </c>
      <c r="J87" s="114"/>
      <c r="K87" s="114"/>
      <c r="L87" s="115" t="s">
        <v>107</v>
      </c>
      <c r="M87" s="115" t="s">
        <v>118</v>
      </c>
      <c r="N87" s="115" t="s">
        <v>825</v>
      </c>
      <c r="O87" s="116" t="s">
        <v>113</v>
      </c>
      <c r="P87" s="114"/>
      <c r="Q87" s="114"/>
      <c r="R87" s="114"/>
    </row>
    <row r="88" spans="1:18" ht="28.35" customHeight="1" x14ac:dyDescent="0.2">
      <c r="A88" s="22" t="s">
        <v>826</v>
      </c>
      <c r="B88" s="23" t="s">
        <v>83</v>
      </c>
      <c r="C88" s="23" t="s">
        <v>58</v>
      </c>
      <c r="D88" s="23" t="s">
        <v>59</v>
      </c>
      <c r="E88" s="22" t="s">
        <v>827</v>
      </c>
      <c r="F88" s="23" t="s">
        <v>828</v>
      </c>
      <c r="G88" s="113">
        <v>2000000</v>
      </c>
      <c r="H88" s="113">
        <v>2000000</v>
      </c>
      <c r="I88" s="113">
        <v>0</v>
      </c>
      <c r="J88" s="114"/>
      <c r="K88" s="114"/>
      <c r="L88" s="115" t="s">
        <v>107</v>
      </c>
      <c r="M88" s="115" t="s">
        <v>118</v>
      </c>
      <c r="N88" s="115" t="s">
        <v>825</v>
      </c>
      <c r="O88" s="116" t="s">
        <v>113</v>
      </c>
      <c r="P88" s="114"/>
      <c r="Q88" s="114"/>
      <c r="R88" s="114"/>
    </row>
    <row r="89" spans="1:18" ht="28.35" customHeight="1" x14ac:dyDescent="0.2">
      <c r="A89" s="22" t="s">
        <v>829</v>
      </c>
      <c r="B89" s="23" t="s">
        <v>83</v>
      </c>
      <c r="C89" s="23" t="s">
        <v>58</v>
      </c>
      <c r="D89" s="23" t="s">
        <v>59</v>
      </c>
      <c r="E89" s="22" t="s">
        <v>830</v>
      </c>
      <c r="F89" s="23" t="s">
        <v>831</v>
      </c>
      <c r="G89" s="113">
        <v>4395336</v>
      </c>
      <c r="H89" s="113">
        <v>4395336</v>
      </c>
      <c r="I89" s="113">
        <v>0</v>
      </c>
      <c r="J89" s="114"/>
      <c r="K89" s="114"/>
      <c r="L89" s="115" t="s">
        <v>62</v>
      </c>
      <c r="M89" s="115" t="s">
        <v>107</v>
      </c>
      <c r="N89" s="115" t="s">
        <v>832</v>
      </c>
      <c r="O89" s="116" t="s">
        <v>113</v>
      </c>
      <c r="P89" s="114"/>
      <c r="Q89" s="114"/>
      <c r="R89" s="114"/>
    </row>
    <row r="90" spans="1:18" ht="28.35" customHeight="1" x14ac:dyDescent="0.2">
      <c r="A90" s="22" t="s">
        <v>833</v>
      </c>
      <c r="B90" s="23" t="s">
        <v>83</v>
      </c>
      <c r="C90" s="23" t="s">
        <v>58</v>
      </c>
      <c r="D90" s="23" t="s">
        <v>59</v>
      </c>
      <c r="E90" s="22" t="s">
        <v>834</v>
      </c>
      <c r="F90" s="23" t="s">
        <v>835</v>
      </c>
      <c r="G90" s="113">
        <v>7835000</v>
      </c>
      <c r="H90" s="113">
        <v>7835000</v>
      </c>
      <c r="I90" s="113">
        <v>0</v>
      </c>
      <c r="J90" s="114"/>
      <c r="K90" s="114"/>
      <c r="L90" s="115" t="s">
        <v>62</v>
      </c>
      <c r="M90" s="115" t="s">
        <v>107</v>
      </c>
      <c r="N90" s="115" t="s">
        <v>832</v>
      </c>
      <c r="O90" s="116" t="s">
        <v>113</v>
      </c>
      <c r="P90" s="114"/>
      <c r="Q90" s="114"/>
      <c r="R90" s="114"/>
    </row>
    <row r="91" spans="1:18" ht="28.35" customHeight="1" x14ac:dyDescent="0.2">
      <c r="A91" s="22" t="s">
        <v>836</v>
      </c>
      <c r="B91" s="23" t="s">
        <v>83</v>
      </c>
      <c r="C91" s="23" t="s">
        <v>58</v>
      </c>
      <c r="D91" s="23" t="s">
        <v>59</v>
      </c>
      <c r="E91" s="22" t="s">
        <v>837</v>
      </c>
      <c r="F91" s="23" t="s">
        <v>838</v>
      </c>
      <c r="G91" s="113">
        <v>3050000</v>
      </c>
      <c r="H91" s="113">
        <v>3050000</v>
      </c>
      <c r="I91" s="113">
        <v>0</v>
      </c>
      <c r="J91" s="114"/>
      <c r="K91" s="114"/>
      <c r="L91" s="115" t="s">
        <v>107</v>
      </c>
      <c r="M91" s="115" t="s">
        <v>118</v>
      </c>
      <c r="N91" s="115" t="s">
        <v>825</v>
      </c>
      <c r="O91" s="116" t="s">
        <v>113</v>
      </c>
      <c r="P91" s="114"/>
      <c r="Q91" s="114"/>
      <c r="R91" s="114"/>
    </row>
    <row r="92" spans="1:18" ht="28.35" customHeight="1" x14ac:dyDescent="0.2">
      <c r="A92" s="22" t="s">
        <v>839</v>
      </c>
      <c r="B92" s="23" t="s">
        <v>83</v>
      </c>
      <c r="C92" s="23" t="s">
        <v>58</v>
      </c>
      <c r="D92" s="23" t="s">
        <v>59</v>
      </c>
      <c r="E92" s="22" t="s">
        <v>840</v>
      </c>
      <c r="F92" s="23" t="s">
        <v>841</v>
      </c>
      <c r="G92" s="113">
        <v>1000000</v>
      </c>
      <c r="H92" s="113">
        <v>1000000</v>
      </c>
      <c r="I92" s="113">
        <v>0</v>
      </c>
      <c r="J92" s="114"/>
      <c r="K92" s="114"/>
      <c r="L92" s="115" t="s">
        <v>107</v>
      </c>
      <c r="M92" s="115" t="s">
        <v>118</v>
      </c>
      <c r="N92" s="115" t="s">
        <v>825</v>
      </c>
      <c r="O92" s="116" t="s">
        <v>113</v>
      </c>
      <c r="P92" s="114"/>
      <c r="Q92" s="114"/>
      <c r="R92" s="114"/>
    </row>
    <row r="93" spans="1:18" ht="28.35" customHeight="1" x14ac:dyDescent="0.2">
      <c r="A93" s="22" t="s">
        <v>842</v>
      </c>
      <c r="B93" s="23" t="s">
        <v>83</v>
      </c>
      <c r="C93" s="23" t="s">
        <v>58</v>
      </c>
      <c r="D93" s="23" t="s">
        <v>59</v>
      </c>
      <c r="E93" s="22" t="s">
        <v>843</v>
      </c>
      <c r="F93" s="23" t="s">
        <v>844</v>
      </c>
      <c r="G93" s="113">
        <v>16500000</v>
      </c>
      <c r="H93" s="113">
        <v>16500000</v>
      </c>
      <c r="I93" s="113">
        <v>0</v>
      </c>
      <c r="J93" s="114"/>
      <c r="K93" s="114"/>
      <c r="L93" s="115" t="s">
        <v>62</v>
      </c>
      <c r="M93" s="115" t="s">
        <v>107</v>
      </c>
      <c r="N93" s="115" t="s">
        <v>832</v>
      </c>
      <c r="O93" s="116" t="s">
        <v>113</v>
      </c>
      <c r="P93" s="114"/>
      <c r="Q93" s="114"/>
      <c r="R93" s="114"/>
    </row>
    <row r="94" spans="1:18" ht="28.35" customHeight="1" x14ac:dyDescent="0.2">
      <c r="A94" s="22" t="s">
        <v>845</v>
      </c>
      <c r="B94" s="23" t="s">
        <v>83</v>
      </c>
      <c r="C94" s="23" t="s">
        <v>58</v>
      </c>
      <c r="D94" s="23" t="s">
        <v>59</v>
      </c>
      <c r="E94" s="22" t="s">
        <v>846</v>
      </c>
      <c r="F94" s="23" t="s">
        <v>847</v>
      </c>
      <c r="G94" s="113">
        <v>940000</v>
      </c>
      <c r="H94" s="113">
        <v>940000</v>
      </c>
      <c r="I94" s="113">
        <v>0</v>
      </c>
      <c r="J94" s="114"/>
      <c r="K94" s="114"/>
      <c r="L94" s="115" t="s">
        <v>107</v>
      </c>
      <c r="M94" s="115" t="s">
        <v>118</v>
      </c>
      <c r="N94" s="115" t="s">
        <v>825</v>
      </c>
      <c r="O94" s="116" t="s">
        <v>113</v>
      </c>
      <c r="P94" s="114"/>
      <c r="Q94" s="114"/>
      <c r="R94" s="114"/>
    </row>
    <row r="95" spans="1:18" ht="28.35" customHeight="1" x14ac:dyDescent="0.2">
      <c r="A95" s="22" t="s">
        <v>848</v>
      </c>
      <c r="B95" s="23" t="s">
        <v>83</v>
      </c>
      <c r="C95" s="23" t="s">
        <v>58</v>
      </c>
      <c r="D95" s="23" t="s">
        <v>59</v>
      </c>
      <c r="E95" s="22" t="s">
        <v>849</v>
      </c>
      <c r="F95" s="23" t="s">
        <v>850</v>
      </c>
      <c r="G95" s="113">
        <v>5998320</v>
      </c>
      <c r="H95" s="113">
        <v>5998320</v>
      </c>
      <c r="I95" s="113">
        <v>0</v>
      </c>
      <c r="J95" s="114"/>
      <c r="K95" s="114"/>
      <c r="L95" s="115" t="s">
        <v>48</v>
      </c>
      <c r="M95" s="115" t="s">
        <v>49</v>
      </c>
      <c r="N95" s="115" t="s">
        <v>50</v>
      </c>
      <c r="O95" s="116" t="s">
        <v>113</v>
      </c>
      <c r="P95" s="114"/>
      <c r="Q95" s="114"/>
      <c r="R95" s="114"/>
    </row>
    <row r="96" spans="1:18" ht="28.35" customHeight="1" x14ac:dyDescent="0.2">
      <c r="A96" s="22" t="s">
        <v>851</v>
      </c>
      <c r="B96" s="23" t="s">
        <v>83</v>
      </c>
      <c r="C96" s="23" t="s">
        <v>58</v>
      </c>
      <c r="D96" s="23" t="s">
        <v>59</v>
      </c>
      <c r="E96" s="22" t="s">
        <v>852</v>
      </c>
      <c r="F96" s="23" t="s">
        <v>853</v>
      </c>
      <c r="G96" s="113">
        <v>7353260</v>
      </c>
      <c r="H96" s="113">
        <v>7353260</v>
      </c>
      <c r="I96" s="113">
        <v>0</v>
      </c>
      <c r="J96" s="114"/>
      <c r="K96" s="114"/>
      <c r="L96" s="115" t="s">
        <v>48</v>
      </c>
      <c r="M96" s="115" t="s">
        <v>49</v>
      </c>
      <c r="N96" s="115" t="s">
        <v>50</v>
      </c>
      <c r="O96" s="116" t="s">
        <v>113</v>
      </c>
      <c r="P96" s="114"/>
      <c r="Q96" s="114"/>
      <c r="R96" s="114"/>
    </row>
    <row r="97" spans="1:18" ht="28.35" customHeight="1" x14ac:dyDescent="0.2">
      <c r="A97" s="22" t="s">
        <v>854</v>
      </c>
      <c r="B97" s="23" t="s">
        <v>83</v>
      </c>
      <c r="C97" s="23" t="s">
        <v>58</v>
      </c>
      <c r="D97" s="23" t="s">
        <v>59</v>
      </c>
      <c r="E97" s="22" t="s">
        <v>855</v>
      </c>
      <c r="F97" s="23" t="s">
        <v>856</v>
      </c>
      <c r="G97" s="113">
        <v>6510000</v>
      </c>
      <c r="H97" s="113">
        <v>6510000</v>
      </c>
      <c r="I97" s="113">
        <v>0</v>
      </c>
      <c r="J97" s="114"/>
      <c r="K97" s="114"/>
      <c r="L97" s="115" t="s">
        <v>62</v>
      </c>
      <c r="M97" s="115" t="s">
        <v>107</v>
      </c>
      <c r="N97" s="115" t="s">
        <v>832</v>
      </c>
      <c r="O97" s="116" t="s">
        <v>113</v>
      </c>
      <c r="P97" s="114"/>
      <c r="Q97" s="114"/>
      <c r="R97" s="114"/>
    </row>
    <row r="98" spans="1:18" ht="28.35" customHeight="1" x14ac:dyDescent="0.2">
      <c r="A98" s="22" t="s">
        <v>857</v>
      </c>
      <c r="B98" s="23" t="s">
        <v>83</v>
      </c>
      <c r="C98" s="23" t="s">
        <v>58</v>
      </c>
      <c r="D98" s="23" t="s">
        <v>59</v>
      </c>
      <c r="E98" s="22" t="s">
        <v>858</v>
      </c>
      <c r="F98" s="23" t="s">
        <v>859</v>
      </c>
      <c r="G98" s="113">
        <v>15500000</v>
      </c>
      <c r="H98" s="113">
        <v>15500000</v>
      </c>
      <c r="I98" s="113">
        <v>0</v>
      </c>
      <c r="J98" s="114"/>
      <c r="K98" s="114"/>
      <c r="L98" s="115" t="s">
        <v>62</v>
      </c>
      <c r="M98" s="115" t="s">
        <v>107</v>
      </c>
      <c r="N98" s="115" t="s">
        <v>832</v>
      </c>
      <c r="O98" s="116" t="s">
        <v>113</v>
      </c>
      <c r="P98" s="114"/>
      <c r="Q98" s="114"/>
      <c r="R98" s="114"/>
    </row>
    <row r="99" spans="1:18" ht="28.35" customHeight="1" x14ac:dyDescent="0.2">
      <c r="A99" s="22" t="s">
        <v>860</v>
      </c>
      <c r="B99" s="23" t="s">
        <v>83</v>
      </c>
      <c r="C99" s="23" t="s">
        <v>58</v>
      </c>
      <c r="D99" s="23" t="s">
        <v>59</v>
      </c>
      <c r="E99" s="22" t="s">
        <v>861</v>
      </c>
      <c r="F99" s="23" t="s">
        <v>862</v>
      </c>
      <c r="G99" s="113">
        <v>3500000</v>
      </c>
      <c r="H99" s="113">
        <v>3500000</v>
      </c>
      <c r="I99" s="113">
        <v>0</v>
      </c>
      <c r="J99" s="114"/>
      <c r="K99" s="114"/>
      <c r="L99" s="115" t="s">
        <v>107</v>
      </c>
      <c r="M99" s="115" t="s">
        <v>118</v>
      </c>
      <c r="N99" s="115" t="s">
        <v>825</v>
      </c>
      <c r="O99" s="116" t="s">
        <v>113</v>
      </c>
      <c r="P99" s="114"/>
      <c r="Q99" s="114"/>
      <c r="R99" s="114"/>
    </row>
    <row r="100" spans="1:18" ht="28.35" customHeight="1" x14ac:dyDescent="0.2">
      <c r="A100" s="22" t="s">
        <v>863</v>
      </c>
      <c r="B100" s="23" t="s">
        <v>83</v>
      </c>
      <c r="C100" s="23" t="s">
        <v>58</v>
      </c>
      <c r="D100" s="23" t="s">
        <v>59</v>
      </c>
      <c r="E100" s="22" t="s">
        <v>864</v>
      </c>
      <c r="F100" s="23" t="s">
        <v>865</v>
      </c>
      <c r="G100" s="113">
        <v>7000000</v>
      </c>
      <c r="H100" s="113">
        <v>7000000</v>
      </c>
      <c r="I100" s="113">
        <v>0</v>
      </c>
      <c r="J100" s="114"/>
      <c r="K100" s="114"/>
      <c r="L100" s="115" t="s">
        <v>49</v>
      </c>
      <c r="M100" s="115" t="s">
        <v>62</v>
      </c>
      <c r="N100" s="115" t="s">
        <v>112</v>
      </c>
      <c r="O100" s="116" t="s">
        <v>113</v>
      </c>
      <c r="P100" s="114"/>
      <c r="Q100" s="114"/>
      <c r="R100" s="114"/>
    </row>
    <row r="101" spans="1:18" ht="28.35" customHeight="1" x14ac:dyDescent="0.2">
      <c r="A101" s="22" t="s">
        <v>866</v>
      </c>
      <c r="B101" s="23" t="s">
        <v>83</v>
      </c>
      <c r="C101" s="23" t="s">
        <v>58</v>
      </c>
      <c r="D101" s="23" t="s">
        <v>59</v>
      </c>
      <c r="E101" s="22" t="s">
        <v>867</v>
      </c>
      <c r="F101" s="23" t="s">
        <v>868</v>
      </c>
      <c r="G101" s="113">
        <v>1774648</v>
      </c>
      <c r="H101" s="113">
        <v>1774648</v>
      </c>
      <c r="I101" s="113">
        <v>0</v>
      </c>
      <c r="J101" s="114"/>
      <c r="K101" s="114"/>
      <c r="L101" s="115" t="s">
        <v>49</v>
      </c>
      <c r="M101" s="115" t="s">
        <v>62</v>
      </c>
      <c r="N101" s="115" t="s">
        <v>112</v>
      </c>
      <c r="O101" s="116" t="s">
        <v>113</v>
      </c>
      <c r="P101" s="114"/>
      <c r="Q101" s="114"/>
      <c r="R101" s="114"/>
    </row>
    <row r="102" spans="1:18" ht="28.35" customHeight="1" x14ac:dyDescent="0.2">
      <c r="A102" s="22" t="s">
        <v>869</v>
      </c>
      <c r="B102" s="23" t="s">
        <v>83</v>
      </c>
      <c r="C102" s="23" t="s">
        <v>58</v>
      </c>
      <c r="D102" s="23" t="s">
        <v>59</v>
      </c>
      <c r="E102" s="22" t="s">
        <v>870</v>
      </c>
      <c r="F102" s="23" t="s">
        <v>871</v>
      </c>
      <c r="G102" s="113">
        <v>9683472.1099999994</v>
      </c>
      <c r="H102" s="113">
        <v>9683472.1099999994</v>
      </c>
      <c r="I102" s="113">
        <v>0</v>
      </c>
      <c r="J102" s="114"/>
      <c r="K102" s="114"/>
      <c r="L102" s="115" t="s">
        <v>48</v>
      </c>
      <c r="M102" s="115" t="s">
        <v>49</v>
      </c>
      <c r="N102" s="115" t="s">
        <v>50</v>
      </c>
      <c r="O102" s="116" t="s">
        <v>113</v>
      </c>
      <c r="P102" s="114"/>
      <c r="Q102" s="114"/>
      <c r="R102" s="114"/>
    </row>
    <row r="103" spans="1:18" ht="28.35" customHeight="1" x14ac:dyDescent="0.2">
      <c r="A103" s="22" t="s">
        <v>872</v>
      </c>
      <c r="B103" s="23" t="s">
        <v>83</v>
      </c>
      <c r="C103" s="23" t="s">
        <v>58</v>
      </c>
      <c r="D103" s="23" t="s">
        <v>59</v>
      </c>
      <c r="E103" s="22" t="s">
        <v>873</v>
      </c>
      <c r="F103" s="23" t="s">
        <v>874</v>
      </c>
      <c r="G103" s="113">
        <v>3500000</v>
      </c>
      <c r="H103" s="113">
        <v>3412500</v>
      </c>
      <c r="I103" s="113">
        <v>87500</v>
      </c>
      <c r="J103" s="114"/>
      <c r="K103" s="114"/>
      <c r="L103" s="115" t="s">
        <v>49</v>
      </c>
      <c r="M103" s="115" t="s">
        <v>62</v>
      </c>
      <c r="N103" s="115" t="s">
        <v>112</v>
      </c>
      <c r="O103" s="116" t="s">
        <v>113</v>
      </c>
      <c r="P103" s="114"/>
      <c r="Q103" s="114"/>
      <c r="R103" s="114"/>
    </row>
    <row r="104" spans="1:18" ht="28.35" customHeight="1" x14ac:dyDescent="0.2">
      <c r="A104" s="22" t="s">
        <v>875</v>
      </c>
      <c r="B104" s="23" t="s">
        <v>83</v>
      </c>
      <c r="C104" s="23" t="s">
        <v>58</v>
      </c>
      <c r="D104" s="23" t="s">
        <v>59</v>
      </c>
      <c r="E104" s="22" t="s">
        <v>876</v>
      </c>
      <c r="F104" s="23" t="s">
        <v>877</v>
      </c>
      <c r="G104" s="113">
        <v>1500000</v>
      </c>
      <c r="H104" s="113">
        <v>1500000</v>
      </c>
      <c r="I104" s="113">
        <v>0</v>
      </c>
      <c r="J104" s="114"/>
      <c r="K104" s="114"/>
      <c r="L104" s="115" t="s">
        <v>49</v>
      </c>
      <c r="M104" s="115" t="s">
        <v>62</v>
      </c>
      <c r="N104" s="115" t="s">
        <v>112</v>
      </c>
      <c r="O104" s="116" t="s">
        <v>113</v>
      </c>
      <c r="P104" s="114"/>
      <c r="Q104" s="114"/>
      <c r="R104" s="114"/>
    </row>
    <row r="105" spans="1:18" ht="28.35" customHeight="1" x14ac:dyDescent="0.2">
      <c r="A105" s="22" t="s">
        <v>878</v>
      </c>
      <c r="B105" s="23" t="s">
        <v>83</v>
      </c>
      <c r="C105" s="23" t="s">
        <v>58</v>
      </c>
      <c r="D105" s="23" t="s">
        <v>59</v>
      </c>
      <c r="E105" s="22" t="s">
        <v>879</v>
      </c>
      <c r="F105" s="23" t="s">
        <v>880</v>
      </c>
      <c r="G105" s="113">
        <v>4324800</v>
      </c>
      <c r="H105" s="113">
        <v>4324800</v>
      </c>
      <c r="I105" s="113">
        <v>0</v>
      </c>
      <c r="J105" s="114"/>
      <c r="K105" s="114"/>
      <c r="L105" s="115" t="s">
        <v>48</v>
      </c>
      <c r="M105" s="115" t="s">
        <v>49</v>
      </c>
      <c r="N105" s="115" t="s">
        <v>50</v>
      </c>
      <c r="O105" s="116" t="s">
        <v>113</v>
      </c>
      <c r="P105" s="114"/>
      <c r="Q105" s="114"/>
      <c r="R105" s="114"/>
    </row>
    <row r="106" spans="1:18" ht="28.35" customHeight="1" x14ac:dyDescent="0.2">
      <c r="A106" s="22" t="s">
        <v>881</v>
      </c>
      <c r="B106" s="23" t="s">
        <v>83</v>
      </c>
      <c r="C106" s="23" t="s">
        <v>58</v>
      </c>
      <c r="D106" s="23" t="s">
        <v>59</v>
      </c>
      <c r="E106" s="22" t="s">
        <v>882</v>
      </c>
      <c r="F106" s="23" t="s">
        <v>883</v>
      </c>
      <c r="G106" s="113">
        <v>4574544.29</v>
      </c>
      <c r="H106" s="113">
        <v>4574544.29</v>
      </c>
      <c r="I106" s="113">
        <v>0</v>
      </c>
      <c r="J106" s="114"/>
      <c r="K106" s="114"/>
      <c r="L106" s="115">
        <v>44279</v>
      </c>
      <c r="M106" s="115" t="s">
        <v>62</v>
      </c>
      <c r="N106" s="115">
        <v>46038</v>
      </c>
      <c r="O106" s="116" t="s">
        <v>821</v>
      </c>
      <c r="P106" s="114"/>
      <c r="Q106" s="114"/>
      <c r="R106" s="114"/>
    </row>
    <row r="107" spans="1:18" ht="28.35" customHeight="1" x14ac:dyDescent="0.2">
      <c r="A107" s="22" t="s">
        <v>884</v>
      </c>
      <c r="B107" s="23" t="s">
        <v>83</v>
      </c>
      <c r="C107" s="23" t="s">
        <v>58</v>
      </c>
      <c r="D107" s="23" t="s">
        <v>59</v>
      </c>
      <c r="E107" s="22" t="s">
        <v>885</v>
      </c>
      <c r="F107" s="23" t="s">
        <v>886</v>
      </c>
      <c r="G107" s="113">
        <v>3919854.26</v>
      </c>
      <c r="H107" s="113">
        <v>3919854.26</v>
      </c>
      <c r="I107" s="113">
        <v>0</v>
      </c>
      <c r="J107" s="114"/>
      <c r="K107" s="114"/>
      <c r="L107" s="115" t="s">
        <v>49</v>
      </c>
      <c r="M107" s="115" t="s">
        <v>62</v>
      </c>
      <c r="N107" s="115" t="s">
        <v>112</v>
      </c>
      <c r="O107" s="116" t="s">
        <v>113</v>
      </c>
      <c r="P107" s="114"/>
      <c r="Q107" s="114"/>
      <c r="R107" s="114"/>
    </row>
    <row r="108" spans="1:18" ht="28.35" customHeight="1" x14ac:dyDescent="0.2">
      <c r="A108" s="22" t="s">
        <v>887</v>
      </c>
      <c r="B108" s="23" t="s">
        <v>83</v>
      </c>
      <c r="C108" s="23" t="s">
        <v>58</v>
      </c>
      <c r="D108" s="23" t="s">
        <v>59</v>
      </c>
      <c r="E108" s="22" t="s">
        <v>888</v>
      </c>
      <c r="F108" s="23" t="s">
        <v>889</v>
      </c>
      <c r="G108" s="113">
        <v>4300000</v>
      </c>
      <c r="H108" s="113">
        <v>4300000</v>
      </c>
      <c r="I108" s="113">
        <v>0</v>
      </c>
      <c r="J108" s="114"/>
      <c r="K108" s="114"/>
      <c r="L108" s="115" t="s">
        <v>62</v>
      </c>
      <c r="M108" s="115" t="s">
        <v>107</v>
      </c>
      <c r="N108" s="115" t="s">
        <v>832</v>
      </c>
      <c r="O108" s="116" t="s">
        <v>113</v>
      </c>
      <c r="P108" s="114"/>
      <c r="Q108" s="114"/>
      <c r="R108" s="114"/>
    </row>
    <row r="109" spans="1:18" ht="28.35" customHeight="1" x14ac:dyDescent="0.2">
      <c r="A109" s="22" t="s">
        <v>890</v>
      </c>
      <c r="B109" s="23" t="s">
        <v>83</v>
      </c>
      <c r="C109" s="23" t="s">
        <v>58</v>
      </c>
      <c r="D109" s="23" t="s">
        <v>59</v>
      </c>
      <c r="E109" s="22" t="s">
        <v>891</v>
      </c>
      <c r="F109" s="23" t="s">
        <v>892</v>
      </c>
      <c r="G109" s="113">
        <v>2674629.7200000002</v>
      </c>
      <c r="H109" s="113">
        <v>2674629.7200000002</v>
      </c>
      <c r="I109" s="113">
        <v>0</v>
      </c>
      <c r="J109" s="114"/>
      <c r="K109" s="114"/>
      <c r="L109" s="115" t="s">
        <v>62</v>
      </c>
      <c r="M109" s="115" t="s">
        <v>107</v>
      </c>
      <c r="N109" s="115" t="s">
        <v>832</v>
      </c>
      <c r="O109" s="116" t="s">
        <v>113</v>
      </c>
      <c r="P109" s="114"/>
      <c r="Q109" s="114"/>
      <c r="R109" s="114"/>
    </row>
    <row r="110" spans="1:18" ht="28.35" customHeight="1" x14ac:dyDescent="0.2">
      <c r="A110" s="22" t="s">
        <v>893</v>
      </c>
      <c r="B110" s="23" t="s">
        <v>83</v>
      </c>
      <c r="C110" s="23" t="s">
        <v>58</v>
      </c>
      <c r="D110" s="23" t="s">
        <v>59</v>
      </c>
      <c r="E110" s="22" t="s">
        <v>894</v>
      </c>
      <c r="F110" s="23" t="s">
        <v>895</v>
      </c>
      <c r="G110" s="113">
        <v>4500000</v>
      </c>
      <c r="H110" s="113">
        <v>4500000</v>
      </c>
      <c r="I110" s="113">
        <v>0</v>
      </c>
      <c r="J110" s="114"/>
      <c r="K110" s="114"/>
      <c r="L110" s="115" t="s">
        <v>49</v>
      </c>
      <c r="M110" s="115" t="s">
        <v>62</v>
      </c>
      <c r="N110" s="115" t="s">
        <v>112</v>
      </c>
      <c r="O110" s="116" t="s">
        <v>113</v>
      </c>
      <c r="P110" s="114"/>
      <c r="Q110" s="114"/>
      <c r="R110" s="114"/>
    </row>
    <row r="111" spans="1:18" ht="28.35" customHeight="1" x14ac:dyDescent="0.2">
      <c r="A111" s="22" t="s">
        <v>896</v>
      </c>
      <c r="B111" s="23" t="s">
        <v>83</v>
      </c>
      <c r="C111" s="23" t="s">
        <v>58</v>
      </c>
      <c r="D111" s="23" t="s">
        <v>59</v>
      </c>
      <c r="E111" s="22" t="s">
        <v>897</v>
      </c>
      <c r="F111" s="23" t="s">
        <v>898</v>
      </c>
      <c r="G111" s="113">
        <v>25300000</v>
      </c>
      <c r="H111" s="113">
        <v>24536551.199999999</v>
      </c>
      <c r="I111" s="113">
        <v>763448.80000000075</v>
      </c>
      <c r="J111" s="114"/>
      <c r="K111" s="114"/>
      <c r="L111" s="115">
        <v>45932</v>
      </c>
      <c r="M111" s="115">
        <v>45932</v>
      </c>
      <c r="N111" s="115">
        <v>46007</v>
      </c>
      <c r="O111" s="116" t="s">
        <v>821</v>
      </c>
      <c r="P111" s="114"/>
      <c r="Q111" s="114"/>
      <c r="R111" s="114"/>
    </row>
    <row r="112" spans="1:18" ht="28.35" customHeight="1" x14ac:dyDescent="0.2">
      <c r="A112" s="22" t="s">
        <v>899</v>
      </c>
      <c r="B112" s="23" t="s">
        <v>83</v>
      </c>
      <c r="C112" s="23" t="s">
        <v>58</v>
      </c>
      <c r="D112" s="23" t="s">
        <v>59</v>
      </c>
      <c r="E112" s="22" t="s">
        <v>900</v>
      </c>
      <c r="F112" s="23" t="s">
        <v>901</v>
      </c>
      <c r="G112" s="113">
        <v>2500000</v>
      </c>
      <c r="H112" s="113">
        <v>2500000</v>
      </c>
      <c r="I112" s="113">
        <v>0</v>
      </c>
      <c r="J112" s="114"/>
      <c r="K112" s="114"/>
      <c r="L112" s="115">
        <v>45799</v>
      </c>
      <c r="M112" s="116" t="s">
        <v>48</v>
      </c>
      <c r="N112" s="116" t="s">
        <v>66</v>
      </c>
      <c r="O112" s="116" t="s">
        <v>821</v>
      </c>
      <c r="P112" s="114"/>
      <c r="Q112" s="114"/>
      <c r="R112" s="114"/>
    </row>
    <row r="113" spans="1:18" ht="28.35" customHeight="1" x14ac:dyDescent="0.2">
      <c r="A113" s="22" t="s">
        <v>902</v>
      </c>
      <c r="B113" s="23" t="s">
        <v>83</v>
      </c>
      <c r="C113" s="23" t="s">
        <v>58</v>
      </c>
      <c r="D113" s="23" t="s">
        <v>59</v>
      </c>
      <c r="E113" s="22" t="s">
        <v>903</v>
      </c>
      <c r="F113" s="23" t="s">
        <v>904</v>
      </c>
      <c r="G113" s="113">
        <v>10000000</v>
      </c>
      <c r="H113" s="113">
        <v>10000000</v>
      </c>
      <c r="I113" s="113">
        <v>0</v>
      </c>
      <c r="J113" s="114"/>
      <c r="K113" s="114"/>
      <c r="L113" s="115">
        <v>43761</v>
      </c>
      <c r="M113" s="116" t="s">
        <v>48</v>
      </c>
      <c r="N113" s="116" t="s">
        <v>66</v>
      </c>
      <c r="O113" s="116" t="s">
        <v>821</v>
      </c>
      <c r="P113" s="114"/>
      <c r="Q113" s="114"/>
      <c r="R113" s="114"/>
    </row>
    <row r="114" spans="1:18" ht="28.35" customHeight="1" x14ac:dyDescent="0.2">
      <c r="A114" s="22" t="s">
        <v>905</v>
      </c>
      <c r="B114" s="23" t="s">
        <v>83</v>
      </c>
      <c r="C114" s="23" t="s">
        <v>58</v>
      </c>
      <c r="D114" s="23" t="s">
        <v>59</v>
      </c>
      <c r="E114" s="22" t="s">
        <v>906</v>
      </c>
      <c r="F114" s="23" t="s">
        <v>907</v>
      </c>
      <c r="G114" s="113">
        <v>6140000</v>
      </c>
      <c r="H114" s="113">
        <v>6002309.9500000002</v>
      </c>
      <c r="I114" s="113">
        <v>137690.04999999981</v>
      </c>
      <c r="J114" s="114"/>
      <c r="K114" s="114"/>
      <c r="L114" s="115">
        <v>45799</v>
      </c>
      <c r="M114" s="115">
        <v>45960</v>
      </c>
      <c r="N114" s="115">
        <v>46002</v>
      </c>
      <c r="O114" s="116" t="s">
        <v>821</v>
      </c>
      <c r="P114" s="114"/>
      <c r="Q114" s="114"/>
      <c r="R114" s="114"/>
    </row>
    <row r="115" spans="1:18" ht="28.35" customHeight="1" x14ac:dyDescent="0.2">
      <c r="A115" s="22" t="s">
        <v>908</v>
      </c>
      <c r="B115" s="23" t="s">
        <v>83</v>
      </c>
      <c r="C115" s="23" t="s">
        <v>58</v>
      </c>
      <c r="D115" s="23" t="s">
        <v>59</v>
      </c>
      <c r="E115" s="22" t="s">
        <v>909</v>
      </c>
      <c r="F115" s="23" t="s">
        <v>910</v>
      </c>
      <c r="G115" s="113">
        <v>15000000</v>
      </c>
      <c r="H115" s="113">
        <v>14838814.34</v>
      </c>
      <c r="I115" s="113">
        <v>161185.66000000015</v>
      </c>
      <c r="J115" s="114"/>
      <c r="K115" s="114"/>
      <c r="L115" s="115">
        <v>43761</v>
      </c>
      <c r="M115" s="116" t="s">
        <v>48</v>
      </c>
      <c r="N115" s="116" t="s">
        <v>66</v>
      </c>
      <c r="O115" s="116" t="s">
        <v>821</v>
      </c>
      <c r="P115" s="114"/>
      <c r="Q115" s="114"/>
      <c r="R115" s="114"/>
    </row>
    <row r="116" spans="1:18" ht="28.35" customHeight="1" x14ac:dyDescent="0.2">
      <c r="A116" s="22" t="s">
        <v>911</v>
      </c>
      <c r="B116" s="23" t="s">
        <v>83</v>
      </c>
      <c r="C116" s="23" t="s">
        <v>58</v>
      </c>
      <c r="D116" s="23" t="s">
        <v>59</v>
      </c>
      <c r="E116" s="22" t="s">
        <v>912</v>
      </c>
      <c r="F116" s="23" t="s">
        <v>913</v>
      </c>
      <c r="G116" s="113">
        <v>3100000</v>
      </c>
      <c r="H116" s="113">
        <v>3100000</v>
      </c>
      <c r="I116" s="113">
        <v>0</v>
      </c>
      <c r="J116" s="114"/>
      <c r="K116" s="114"/>
      <c r="L116" s="115" t="s">
        <v>107</v>
      </c>
      <c r="M116" s="115" t="s">
        <v>118</v>
      </c>
      <c r="N116" s="115" t="s">
        <v>825</v>
      </c>
      <c r="O116" s="116" t="s">
        <v>113</v>
      </c>
      <c r="P116" s="114"/>
      <c r="Q116" s="114"/>
      <c r="R116" s="114"/>
    </row>
    <row r="117" spans="1:18" ht="26.45" customHeight="1" x14ac:dyDescent="0.2">
      <c r="A117" s="22" t="s">
        <v>914</v>
      </c>
      <c r="B117" s="23" t="s">
        <v>83</v>
      </c>
      <c r="C117" s="23" t="s">
        <v>58</v>
      </c>
      <c r="D117" s="23" t="s">
        <v>59</v>
      </c>
      <c r="E117" s="22" t="s">
        <v>915</v>
      </c>
      <c r="F117" s="23" t="s">
        <v>916</v>
      </c>
      <c r="G117" s="113">
        <v>3250000</v>
      </c>
      <c r="H117" s="113">
        <v>3250000</v>
      </c>
      <c r="I117" s="113">
        <v>0</v>
      </c>
      <c r="J117" s="114"/>
      <c r="K117" s="114"/>
      <c r="L117" s="115" t="s">
        <v>107</v>
      </c>
      <c r="M117" s="115" t="s">
        <v>118</v>
      </c>
      <c r="N117" s="115" t="s">
        <v>825</v>
      </c>
      <c r="O117" s="116" t="s">
        <v>113</v>
      </c>
      <c r="P117" s="114"/>
      <c r="Q117" s="114"/>
      <c r="R117" s="114"/>
    </row>
    <row r="118" spans="1:18" ht="30" x14ac:dyDescent="0.2">
      <c r="A118" s="22" t="s">
        <v>917</v>
      </c>
      <c r="B118" s="23" t="s">
        <v>83</v>
      </c>
      <c r="C118" s="23" t="s">
        <v>58</v>
      </c>
      <c r="D118" s="23" t="s">
        <v>59</v>
      </c>
      <c r="E118" s="22" t="s">
        <v>918</v>
      </c>
      <c r="F118" s="23" t="s">
        <v>919</v>
      </c>
      <c r="G118" s="113">
        <v>11820000</v>
      </c>
      <c r="H118" s="113">
        <v>11424112.83</v>
      </c>
      <c r="I118" s="113">
        <v>395887.16999999993</v>
      </c>
      <c r="J118" s="114"/>
      <c r="K118" s="114"/>
      <c r="L118" s="115">
        <v>45568</v>
      </c>
      <c r="M118" s="115">
        <v>45568</v>
      </c>
      <c r="N118" s="115">
        <v>46092</v>
      </c>
      <c r="O118" s="116" t="s">
        <v>821</v>
      </c>
      <c r="P118" s="114"/>
      <c r="Q118" s="114"/>
      <c r="R118" s="114"/>
    </row>
    <row r="119" spans="1:18" ht="28.35" customHeight="1" x14ac:dyDescent="0.2">
      <c r="A119" s="22" t="s">
        <v>920</v>
      </c>
      <c r="B119" s="23" t="s">
        <v>83</v>
      </c>
      <c r="C119" s="23" t="s">
        <v>58</v>
      </c>
      <c r="D119" s="23" t="s">
        <v>59</v>
      </c>
      <c r="E119" s="22" t="s">
        <v>921</v>
      </c>
      <c r="F119" s="23" t="s">
        <v>922</v>
      </c>
      <c r="G119" s="113">
        <v>6000000</v>
      </c>
      <c r="H119" s="113">
        <v>6000000</v>
      </c>
      <c r="I119" s="113">
        <v>0</v>
      </c>
      <c r="J119" s="114"/>
      <c r="K119" s="114"/>
      <c r="L119" s="115">
        <v>44942</v>
      </c>
      <c r="M119" s="116" t="s">
        <v>48</v>
      </c>
      <c r="N119" s="116" t="s">
        <v>66</v>
      </c>
      <c r="O119" s="116" t="s">
        <v>821</v>
      </c>
      <c r="P119" s="114"/>
      <c r="Q119" s="114"/>
      <c r="R119" s="114"/>
    </row>
    <row r="120" spans="1:18" ht="28.35" customHeight="1" x14ac:dyDescent="0.2">
      <c r="A120" s="22" t="s">
        <v>928</v>
      </c>
      <c r="B120" s="23" t="s">
        <v>83</v>
      </c>
      <c r="C120" s="23" t="s">
        <v>58</v>
      </c>
      <c r="D120" s="23" t="s">
        <v>59</v>
      </c>
      <c r="E120" s="22" t="s">
        <v>929</v>
      </c>
      <c r="F120" s="23" t="s">
        <v>930</v>
      </c>
      <c r="G120" s="113">
        <v>15000000</v>
      </c>
      <c r="H120" s="113">
        <v>15000000</v>
      </c>
      <c r="I120" s="113">
        <v>0</v>
      </c>
      <c r="J120" s="114"/>
      <c r="K120" s="114"/>
      <c r="L120" s="115">
        <v>44207</v>
      </c>
      <c r="M120" s="116" t="s">
        <v>48</v>
      </c>
      <c r="N120" s="116" t="s">
        <v>66</v>
      </c>
      <c r="O120" s="116" t="s">
        <v>821</v>
      </c>
      <c r="P120" s="114"/>
      <c r="Q120" s="114"/>
      <c r="R120" s="114"/>
    </row>
    <row r="121" spans="1:18" ht="28.35" customHeight="1" x14ac:dyDescent="0.2">
      <c r="A121" s="22" t="s">
        <v>931</v>
      </c>
      <c r="B121" s="23" t="s">
        <v>83</v>
      </c>
      <c r="C121" s="23" t="s">
        <v>58</v>
      </c>
      <c r="D121" s="23" t="s">
        <v>59</v>
      </c>
      <c r="E121" s="22" t="s">
        <v>932</v>
      </c>
      <c r="F121" s="23" t="s">
        <v>933</v>
      </c>
      <c r="G121" s="113">
        <v>15000000</v>
      </c>
      <c r="H121" s="113">
        <v>15000000</v>
      </c>
      <c r="I121" s="113">
        <v>0</v>
      </c>
      <c r="J121" s="114"/>
      <c r="K121" s="114"/>
      <c r="L121" s="115">
        <v>44401</v>
      </c>
      <c r="M121" s="116" t="s">
        <v>48</v>
      </c>
      <c r="N121" s="116" t="s">
        <v>66</v>
      </c>
      <c r="O121" s="116" t="s">
        <v>821</v>
      </c>
      <c r="P121" s="114"/>
      <c r="Q121" s="114"/>
      <c r="R121" s="114"/>
    </row>
    <row r="122" spans="1:18" ht="28.35" customHeight="1" x14ac:dyDescent="0.2">
      <c r="A122" s="22" t="s">
        <v>934</v>
      </c>
      <c r="B122" s="23" t="s">
        <v>83</v>
      </c>
      <c r="C122" s="23" t="s">
        <v>58</v>
      </c>
      <c r="D122" s="23" t="s">
        <v>59</v>
      </c>
      <c r="E122" s="22" t="s">
        <v>935</v>
      </c>
      <c r="F122" s="23" t="s">
        <v>936</v>
      </c>
      <c r="G122" s="113">
        <v>30030794.699999999</v>
      </c>
      <c r="H122" s="113">
        <v>28883711.43</v>
      </c>
      <c r="I122" s="113">
        <v>1147083.2699999996</v>
      </c>
      <c r="J122" s="114"/>
      <c r="K122" s="114"/>
      <c r="L122" s="115">
        <v>44445</v>
      </c>
      <c r="M122" s="116" t="s">
        <v>48</v>
      </c>
      <c r="N122" s="116" t="s">
        <v>66</v>
      </c>
      <c r="O122" s="116" t="s">
        <v>821</v>
      </c>
      <c r="P122" s="114"/>
      <c r="Q122" s="114"/>
      <c r="R122" s="114"/>
    </row>
    <row r="123" spans="1:18" ht="28.35" customHeight="1" x14ac:dyDescent="0.2">
      <c r="A123" s="22" t="s">
        <v>937</v>
      </c>
      <c r="B123" s="23" t="s">
        <v>83</v>
      </c>
      <c r="C123" s="23" t="s">
        <v>58</v>
      </c>
      <c r="D123" s="23" t="s">
        <v>59</v>
      </c>
      <c r="E123" s="22" t="s">
        <v>938</v>
      </c>
      <c r="F123" s="23" t="s">
        <v>939</v>
      </c>
      <c r="G123" s="113">
        <v>5200000</v>
      </c>
      <c r="H123" s="113">
        <v>4936899.58</v>
      </c>
      <c r="I123" s="113">
        <v>263100.41999999993</v>
      </c>
      <c r="J123" s="114"/>
      <c r="K123" s="114"/>
      <c r="L123" s="115">
        <v>44470</v>
      </c>
      <c r="M123" s="116" t="s">
        <v>48</v>
      </c>
      <c r="N123" s="116" t="s">
        <v>66</v>
      </c>
      <c r="O123" s="116" t="s">
        <v>821</v>
      </c>
      <c r="P123" s="114"/>
      <c r="Q123" s="114"/>
      <c r="R123" s="114"/>
    </row>
    <row r="124" spans="1:18" ht="28.35" customHeight="1" x14ac:dyDescent="0.2">
      <c r="A124" s="22" t="s">
        <v>940</v>
      </c>
      <c r="B124" s="23" t="s">
        <v>83</v>
      </c>
      <c r="C124" s="23" t="s">
        <v>58</v>
      </c>
      <c r="D124" s="23" t="s">
        <v>59</v>
      </c>
      <c r="E124" s="22" t="s">
        <v>941</v>
      </c>
      <c r="F124" s="23" t="s">
        <v>942</v>
      </c>
      <c r="G124" s="113">
        <v>14784000</v>
      </c>
      <c r="H124" s="113">
        <v>14384818.35</v>
      </c>
      <c r="I124" s="113">
        <v>399181.65000000037</v>
      </c>
      <c r="J124" s="114"/>
      <c r="K124" s="114"/>
      <c r="L124" s="115">
        <v>44678</v>
      </c>
      <c r="M124" s="116" t="s">
        <v>48</v>
      </c>
      <c r="N124" s="116" t="s">
        <v>66</v>
      </c>
      <c r="O124" s="116" t="s">
        <v>821</v>
      </c>
      <c r="P124" s="114"/>
      <c r="Q124" s="114"/>
      <c r="R124" s="114"/>
    </row>
    <row r="125" spans="1:18" ht="28.35" customHeight="1" x14ac:dyDescent="0.2">
      <c r="A125" s="22" t="s">
        <v>943</v>
      </c>
      <c r="B125" s="23" t="s">
        <v>83</v>
      </c>
      <c r="C125" s="23" t="s">
        <v>58</v>
      </c>
      <c r="D125" s="23" t="s">
        <v>59</v>
      </c>
      <c r="E125" s="22" t="s">
        <v>944</v>
      </c>
      <c r="F125" s="23" t="s">
        <v>945</v>
      </c>
      <c r="G125" s="113">
        <v>4400000</v>
      </c>
      <c r="H125" s="113">
        <v>4394800</v>
      </c>
      <c r="I125" s="113">
        <v>5200</v>
      </c>
      <c r="J125" s="114"/>
      <c r="K125" s="114"/>
      <c r="L125" s="115">
        <v>46022</v>
      </c>
      <c r="M125" s="116" t="s">
        <v>48</v>
      </c>
      <c r="N125" s="116" t="s">
        <v>66</v>
      </c>
      <c r="O125" s="116" t="s">
        <v>821</v>
      </c>
      <c r="P125" s="114"/>
      <c r="Q125" s="114"/>
      <c r="R125" s="114"/>
    </row>
    <row r="126" spans="1:18" ht="28.35" customHeight="1" x14ac:dyDescent="0.2">
      <c r="A126" s="22" t="s">
        <v>946</v>
      </c>
      <c r="B126" s="23" t="s">
        <v>83</v>
      </c>
      <c r="C126" s="23" t="s">
        <v>58</v>
      </c>
      <c r="D126" s="23" t="s">
        <v>59</v>
      </c>
      <c r="E126" s="22" t="s">
        <v>947</v>
      </c>
      <c r="F126" s="23" t="s">
        <v>948</v>
      </c>
      <c r="G126" s="113">
        <v>1800000</v>
      </c>
      <c r="H126" s="113">
        <v>1800000</v>
      </c>
      <c r="I126" s="113">
        <v>0</v>
      </c>
      <c r="J126" s="114"/>
      <c r="K126" s="114"/>
      <c r="L126" s="115">
        <v>44749</v>
      </c>
      <c r="M126" s="115">
        <v>45056</v>
      </c>
      <c r="N126" s="115" t="s">
        <v>48</v>
      </c>
      <c r="O126" s="116" t="s">
        <v>113</v>
      </c>
      <c r="P126" s="114"/>
      <c r="Q126" s="114"/>
      <c r="R126" s="114"/>
    </row>
    <row r="127" spans="1:18" ht="28.35" customHeight="1" x14ac:dyDescent="0.2">
      <c r="A127" s="22" t="s">
        <v>949</v>
      </c>
      <c r="B127" s="23" t="s">
        <v>83</v>
      </c>
      <c r="C127" s="23" t="s">
        <v>58</v>
      </c>
      <c r="D127" s="23" t="s">
        <v>59</v>
      </c>
      <c r="E127" s="22" t="s">
        <v>950</v>
      </c>
      <c r="F127" s="23" t="s">
        <v>951</v>
      </c>
      <c r="G127" s="113">
        <v>4200000</v>
      </c>
      <c r="H127" s="113">
        <v>4200000</v>
      </c>
      <c r="I127" s="113">
        <v>0</v>
      </c>
      <c r="J127" s="114"/>
      <c r="K127" s="114"/>
      <c r="L127" s="115">
        <v>45036</v>
      </c>
      <c r="M127" s="115">
        <v>45036</v>
      </c>
      <c r="N127" s="115" t="s">
        <v>48</v>
      </c>
      <c r="O127" s="116" t="s">
        <v>113</v>
      </c>
      <c r="P127" s="114"/>
      <c r="Q127" s="114"/>
      <c r="R127" s="114"/>
    </row>
    <row r="128" spans="1:18" ht="28.35" customHeight="1" x14ac:dyDescent="0.2">
      <c r="A128" s="22" t="s">
        <v>952</v>
      </c>
      <c r="B128" s="23" t="s">
        <v>83</v>
      </c>
      <c r="C128" s="23" t="s">
        <v>58</v>
      </c>
      <c r="D128" s="23" t="s">
        <v>59</v>
      </c>
      <c r="E128" s="22" t="s">
        <v>953</v>
      </c>
      <c r="F128" s="23" t="s">
        <v>948</v>
      </c>
      <c r="G128" s="113">
        <v>1100000</v>
      </c>
      <c r="H128" s="113">
        <v>1100000</v>
      </c>
      <c r="I128" s="113">
        <v>0</v>
      </c>
      <c r="J128" s="114"/>
      <c r="K128" s="114"/>
      <c r="L128" s="115">
        <v>45121</v>
      </c>
      <c r="M128" s="115">
        <v>45121</v>
      </c>
      <c r="N128" s="115" t="s">
        <v>48</v>
      </c>
      <c r="O128" s="116" t="s">
        <v>113</v>
      </c>
      <c r="P128" s="114"/>
      <c r="Q128" s="114"/>
      <c r="R128" s="114"/>
    </row>
    <row r="129" spans="1:18" ht="28.35" customHeight="1" x14ac:dyDescent="0.2">
      <c r="A129" s="22" t="s">
        <v>954</v>
      </c>
      <c r="B129" s="23" t="s">
        <v>83</v>
      </c>
      <c r="C129" s="23" t="s">
        <v>58</v>
      </c>
      <c r="D129" s="23" t="s">
        <v>59</v>
      </c>
      <c r="E129" s="22" t="s">
        <v>955</v>
      </c>
      <c r="F129" s="23" t="s">
        <v>948</v>
      </c>
      <c r="G129" s="113">
        <v>2000000</v>
      </c>
      <c r="H129" s="113">
        <v>2000000</v>
      </c>
      <c r="I129" s="113">
        <v>0</v>
      </c>
      <c r="J129" s="114"/>
      <c r="K129" s="114"/>
      <c r="L129" s="115">
        <v>45126</v>
      </c>
      <c r="M129" s="115">
        <v>45126</v>
      </c>
      <c r="N129" s="115" t="s">
        <v>48</v>
      </c>
      <c r="O129" s="116" t="s">
        <v>113</v>
      </c>
      <c r="P129" s="114"/>
      <c r="Q129" s="114"/>
      <c r="R129" s="114"/>
    </row>
    <row r="130" spans="1:18" ht="28.35" customHeight="1" x14ac:dyDescent="0.2">
      <c r="A130" s="22" t="s">
        <v>956</v>
      </c>
      <c r="B130" s="23" t="s">
        <v>83</v>
      </c>
      <c r="C130" s="23" t="s">
        <v>58</v>
      </c>
      <c r="D130" s="23" t="s">
        <v>59</v>
      </c>
      <c r="E130" s="22" t="s">
        <v>957</v>
      </c>
      <c r="F130" s="23" t="s">
        <v>958</v>
      </c>
      <c r="G130" s="113">
        <v>4300000</v>
      </c>
      <c r="H130" s="113">
        <v>4300000</v>
      </c>
      <c r="I130" s="113">
        <v>0</v>
      </c>
      <c r="J130" s="114"/>
      <c r="K130" s="114"/>
      <c r="L130" s="115">
        <v>45397</v>
      </c>
      <c r="M130" s="115">
        <v>45777</v>
      </c>
      <c r="N130" s="115" t="s">
        <v>48</v>
      </c>
      <c r="O130" s="116" t="s">
        <v>113</v>
      </c>
      <c r="P130" s="114"/>
      <c r="Q130" s="114"/>
      <c r="R130" s="114"/>
    </row>
    <row r="131" spans="1:18" ht="28.35" customHeight="1" x14ac:dyDescent="0.2">
      <c r="A131" s="22" t="s">
        <v>959</v>
      </c>
      <c r="B131" s="23" t="s">
        <v>83</v>
      </c>
      <c r="C131" s="23" t="s">
        <v>58</v>
      </c>
      <c r="D131" s="23" t="s">
        <v>59</v>
      </c>
      <c r="E131" s="22" t="s">
        <v>960</v>
      </c>
      <c r="F131" s="23" t="s">
        <v>961</v>
      </c>
      <c r="G131" s="113">
        <v>1650000</v>
      </c>
      <c r="H131" s="113">
        <v>1650000</v>
      </c>
      <c r="I131" s="113">
        <v>0</v>
      </c>
      <c r="J131" s="114"/>
      <c r="K131" s="114"/>
      <c r="L131" s="115">
        <v>45434</v>
      </c>
      <c r="M131" s="115">
        <v>45434</v>
      </c>
      <c r="N131" s="115" t="s">
        <v>48</v>
      </c>
      <c r="O131" s="116" t="s">
        <v>113</v>
      </c>
      <c r="P131" s="114"/>
      <c r="Q131" s="114"/>
      <c r="R131" s="114"/>
    </row>
    <row r="132" spans="1:18" ht="28.35" customHeight="1" x14ac:dyDescent="0.2">
      <c r="A132" s="22" t="s">
        <v>962</v>
      </c>
      <c r="B132" s="23" t="s">
        <v>83</v>
      </c>
      <c r="C132" s="23" t="s">
        <v>58</v>
      </c>
      <c r="D132" s="23" t="s">
        <v>59</v>
      </c>
      <c r="E132" s="22" t="s">
        <v>963</v>
      </c>
      <c r="F132" s="23" t="s">
        <v>964</v>
      </c>
      <c r="G132" s="113">
        <v>12250000</v>
      </c>
      <c r="H132" s="113">
        <v>12250000</v>
      </c>
      <c r="I132" s="113">
        <v>0</v>
      </c>
      <c r="J132" s="114"/>
      <c r="K132" s="114"/>
      <c r="L132" s="115">
        <v>45434</v>
      </c>
      <c r="M132" s="115">
        <v>45434</v>
      </c>
      <c r="N132" s="115" t="s">
        <v>48</v>
      </c>
      <c r="O132" s="116" t="s">
        <v>113</v>
      </c>
      <c r="P132" s="114"/>
      <c r="Q132" s="114"/>
      <c r="R132" s="114"/>
    </row>
    <row r="133" spans="1:18" ht="28.35" customHeight="1" x14ac:dyDescent="0.2">
      <c r="A133" s="22" t="s">
        <v>965</v>
      </c>
      <c r="B133" s="23" t="s">
        <v>83</v>
      </c>
      <c r="C133" s="23" t="s">
        <v>58</v>
      </c>
      <c r="D133" s="23" t="s">
        <v>59</v>
      </c>
      <c r="E133" s="22" t="s">
        <v>966</v>
      </c>
      <c r="F133" s="23" t="s">
        <v>967</v>
      </c>
      <c r="G133" s="113">
        <v>7917914</v>
      </c>
      <c r="H133" s="113">
        <v>7917914</v>
      </c>
      <c r="I133" s="113">
        <v>0</v>
      </c>
      <c r="J133" s="114"/>
      <c r="K133" s="114"/>
      <c r="L133" s="115">
        <v>45434</v>
      </c>
      <c r="M133" s="115">
        <v>45434</v>
      </c>
      <c r="N133" s="115" t="s">
        <v>48</v>
      </c>
      <c r="O133" s="116" t="s">
        <v>113</v>
      </c>
      <c r="P133" s="114"/>
      <c r="Q133" s="114"/>
      <c r="R133" s="114"/>
    </row>
    <row r="134" spans="1:18" ht="28.35" customHeight="1" x14ac:dyDescent="0.2">
      <c r="A134" s="22" t="s">
        <v>968</v>
      </c>
      <c r="B134" s="23" t="s">
        <v>83</v>
      </c>
      <c r="C134" s="23" t="s">
        <v>58</v>
      </c>
      <c r="D134" s="23" t="s">
        <v>59</v>
      </c>
      <c r="E134" s="22" t="s">
        <v>969</v>
      </c>
      <c r="F134" s="23" t="s">
        <v>970</v>
      </c>
      <c r="G134" s="113">
        <v>15690000</v>
      </c>
      <c r="H134" s="113">
        <v>15690000</v>
      </c>
      <c r="I134" s="113">
        <v>0</v>
      </c>
      <c r="J134" s="114"/>
      <c r="K134" s="114"/>
      <c r="L134" s="115">
        <v>45434</v>
      </c>
      <c r="M134" s="115">
        <v>45434</v>
      </c>
      <c r="N134" s="115" t="s">
        <v>48</v>
      </c>
      <c r="O134" s="116" t="s">
        <v>113</v>
      </c>
      <c r="P134" s="114"/>
      <c r="Q134" s="114"/>
      <c r="R134" s="114"/>
    </row>
    <row r="135" spans="1:18" ht="28.35" customHeight="1" x14ac:dyDescent="0.2">
      <c r="A135" s="22" t="s">
        <v>971</v>
      </c>
      <c r="B135" s="23" t="s">
        <v>83</v>
      </c>
      <c r="C135" s="23" t="s">
        <v>58</v>
      </c>
      <c r="D135" s="23" t="s">
        <v>59</v>
      </c>
      <c r="E135" s="22" t="s">
        <v>972</v>
      </c>
      <c r="F135" s="23" t="s">
        <v>973</v>
      </c>
      <c r="G135" s="113">
        <v>44400000</v>
      </c>
      <c r="H135" s="113">
        <v>44400000</v>
      </c>
      <c r="I135" s="113">
        <v>0</v>
      </c>
      <c r="J135" s="114"/>
      <c r="K135" s="114"/>
      <c r="L135" s="115">
        <v>45434</v>
      </c>
      <c r="M135" s="115">
        <v>45434</v>
      </c>
      <c r="N135" s="115" t="s">
        <v>48</v>
      </c>
      <c r="O135" s="116" t="s">
        <v>113</v>
      </c>
      <c r="P135" s="114"/>
      <c r="Q135" s="114"/>
      <c r="R135" s="114"/>
    </row>
    <row r="136" spans="1:18" ht="28.35" customHeight="1" x14ac:dyDescent="0.2">
      <c r="A136" s="22" t="s">
        <v>974</v>
      </c>
      <c r="B136" s="23" t="s">
        <v>83</v>
      </c>
      <c r="C136" s="23" t="s">
        <v>58</v>
      </c>
      <c r="D136" s="23" t="s">
        <v>59</v>
      </c>
      <c r="E136" s="22" t="s">
        <v>975</v>
      </c>
      <c r="F136" s="23" t="s">
        <v>976</v>
      </c>
      <c r="G136" s="113">
        <v>5338135</v>
      </c>
      <c r="H136" s="113">
        <v>5338135</v>
      </c>
      <c r="I136" s="113">
        <v>0</v>
      </c>
      <c r="J136" s="114"/>
      <c r="K136" s="114"/>
      <c r="L136" s="115">
        <v>45434</v>
      </c>
      <c r="M136" s="115">
        <v>45434</v>
      </c>
      <c r="N136" s="115" t="s">
        <v>48</v>
      </c>
      <c r="O136" s="116" t="s">
        <v>113</v>
      </c>
      <c r="P136" s="114"/>
      <c r="Q136" s="114"/>
      <c r="R136" s="114"/>
    </row>
    <row r="137" spans="1:18" ht="28.35" customHeight="1" x14ac:dyDescent="0.2">
      <c r="A137" s="22" t="s">
        <v>977</v>
      </c>
      <c r="B137" s="23" t="s">
        <v>83</v>
      </c>
      <c r="C137" s="23" t="s">
        <v>58</v>
      </c>
      <c r="D137" s="23" t="s">
        <v>59</v>
      </c>
      <c r="E137" s="22" t="s">
        <v>978</v>
      </c>
      <c r="F137" s="23" t="s">
        <v>979</v>
      </c>
      <c r="G137" s="113">
        <v>19000000</v>
      </c>
      <c r="H137" s="113">
        <v>19000000</v>
      </c>
      <c r="I137" s="113">
        <v>0</v>
      </c>
      <c r="J137" s="114"/>
      <c r="K137" s="114"/>
      <c r="L137" s="115">
        <v>45434</v>
      </c>
      <c r="M137" s="115">
        <v>45434</v>
      </c>
      <c r="N137" s="116" t="s">
        <v>48</v>
      </c>
      <c r="O137" s="116" t="s">
        <v>821</v>
      </c>
      <c r="P137" s="114"/>
      <c r="Q137" s="114"/>
      <c r="R137" s="114"/>
    </row>
    <row r="138" spans="1:18" ht="28.35" customHeight="1" x14ac:dyDescent="0.2">
      <c r="A138" s="22" t="s">
        <v>980</v>
      </c>
      <c r="B138" s="23" t="s">
        <v>83</v>
      </c>
      <c r="C138" s="23" t="s">
        <v>58</v>
      </c>
      <c r="D138" s="23" t="s">
        <v>59</v>
      </c>
      <c r="E138" s="22" t="s">
        <v>981</v>
      </c>
      <c r="F138" s="23" t="s">
        <v>982</v>
      </c>
      <c r="G138" s="113">
        <v>15000000</v>
      </c>
      <c r="H138" s="113">
        <v>14931899.93</v>
      </c>
      <c r="I138" s="113">
        <v>68100.070000000298</v>
      </c>
      <c r="J138" s="114"/>
      <c r="K138" s="114"/>
      <c r="L138" s="115">
        <v>45944</v>
      </c>
      <c r="M138" s="115">
        <v>46203</v>
      </c>
      <c r="N138" s="116" t="s">
        <v>48</v>
      </c>
      <c r="O138" s="116" t="s">
        <v>821</v>
      </c>
      <c r="P138" s="114"/>
      <c r="Q138" s="114"/>
      <c r="R138" s="114"/>
    </row>
    <row r="139" spans="1:18" ht="28.35" customHeight="1" x14ac:dyDescent="0.2">
      <c r="A139" s="22" t="s">
        <v>983</v>
      </c>
      <c r="B139" s="23" t="s">
        <v>83</v>
      </c>
      <c r="C139" s="23" t="s">
        <v>58</v>
      </c>
      <c r="D139" s="23" t="s">
        <v>59</v>
      </c>
      <c r="E139" s="22" t="s">
        <v>984</v>
      </c>
      <c r="F139" s="23" t="s">
        <v>985</v>
      </c>
      <c r="G139" s="113">
        <v>7400000</v>
      </c>
      <c r="H139" s="113">
        <v>7400000</v>
      </c>
      <c r="I139" s="113">
        <v>0</v>
      </c>
      <c r="J139" s="114"/>
      <c r="K139" s="114"/>
      <c r="L139" s="115">
        <v>45760</v>
      </c>
      <c r="M139" s="115">
        <v>45791</v>
      </c>
      <c r="N139" s="116" t="s">
        <v>48</v>
      </c>
      <c r="O139" s="116" t="s">
        <v>821</v>
      </c>
      <c r="P139" s="114"/>
      <c r="Q139" s="114"/>
      <c r="R139" s="114"/>
    </row>
    <row r="140" spans="1:18" ht="28.35" customHeight="1" x14ac:dyDescent="0.2">
      <c r="A140" s="22" t="s">
        <v>986</v>
      </c>
      <c r="B140" s="23" t="s">
        <v>83</v>
      </c>
      <c r="C140" s="23" t="s">
        <v>58</v>
      </c>
      <c r="D140" s="23" t="s">
        <v>59</v>
      </c>
      <c r="E140" s="22" t="s">
        <v>987</v>
      </c>
      <c r="F140" s="23" t="s">
        <v>988</v>
      </c>
      <c r="G140" s="113">
        <v>2181498</v>
      </c>
      <c r="H140" s="113">
        <v>2181498</v>
      </c>
      <c r="I140" s="113">
        <v>0</v>
      </c>
      <c r="J140" s="114"/>
      <c r="K140" s="114"/>
      <c r="L140" s="115" t="s">
        <v>62</v>
      </c>
      <c r="M140" s="115" t="s">
        <v>107</v>
      </c>
      <c r="N140" s="115" t="s">
        <v>832</v>
      </c>
      <c r="O140" s="116" t="s">
        <v>113</v>
      </c>
      <c r="P140" s="114"/>
      <c r="Q140" s="114"/>
      <c r="R140" s="114"/>
    </row>
    <row r="141" spans="1:18" ht="28.35" customHeight="1" x14ac:dyDescent="0.2">
      <c r="A141" s="22" t="s">
        <v>989</v>
      </c>
      <c r="B141" s="23" t="s">
        <v>83</v>
      </c>
      <c r="C141" s="23" t="s">
        <v>58</v>
      </c>
      <c r="D141" s="23" t="s">
        <v>59</v>
      </c>
      <c r="E141" s="22" t="s">
        <v>990</v>
      </c>
      <c r="F141" s="23" t="s">
        <v>991</v>
      </c>
      <c r="G141" s="113">
        <v>279000</v>
      </c>
      <c r="H141" s="113">
        <v>279000</v>
      </c>
      <c r="I141" s="113">
        <v>0</v>
      </c>
      <c r="J141" s="114"/>
      <c r="K141" s="114"/>
      <c r="L141" s="115" t="s">
        <v>62</v>
      </c>
      <c r="M141" s="115" t="s">
        <v>107</v>
      </c>
      <c r="N141" s="115" t="s">
        <v>832</v>
      </c>
      <c r="O141" s="116" t="s">
        <v>113</v>
      </c>
      <c r="P141" s="114"/>
      <c r="Q141" s="114"/>
      <c r="R141" s="114"/>
    </row>
    <row r="142" spans="1:18" ht="28.35" customHeight="1" x14ac:dyDescent="0.2">
      <c r="A142" s="22" t="s">
        <v>992</v>
      </c>
      <c r="B142" s="23" t="s">
        <v>83</v>
      </c>
      <c r="C142" s="23" t="s">
        <v>58</v>
      </c>
      <c r="D142" s="23" t="s">
        <v>59</v>
      </c>
      <c r="E142" s="22" t="s">
        <v>993</v>
      </c>
      <c r="F142" s="23" t="s">
        <v>994</v>
      </c>
      <c r="G142" s="113">
        <v>2340000</v>
      </c>
      <c r="H142" s="113">
        <v>2340000</v>
      </c>
      <c r="I142" s="113">
        <v>0</v>
      </c>
      <c r="J142" s="114"/>
      <c r="K142" s="114"/>
      <c r="L142" s="115" t="s">
        <v>62</v>
      </c>
      <c r="M142" s="115" t="s">
        <v>107</v>
      </c>
      <c r="N142" s="115" t="s">
        <v>832</v>
      </c>
      <c r="O142" s="116" t="s">
        <v>113</v>
      </c>
      <c r="P142" s="114"/>
      <c r="Q142" s="114"/>
      <c r="R142" s="114"/>
    </row>
    <row r="143" spans="1:18" ht="28.35" customHeight="1" x14ac:dyDescent="0.2">
      <c r="A143" s="22" t="s">
        <v>995</v>
      </c>
      <c r="B143" s="23" t="s">
        <v>83</v>
      </c>
      <c r="C143" s="23" t="s">
        <v>58</v>
      </c>
      <c r="D143" s="23" t="s">
        <v>59</v>
      </c>
      <c r="E143" s="22" t="s">
        <v>996</v>
      </c>
      <c r="F143" s="23" t="s">
        <v>997</v>
      </c>
      <c r="G143" s="113">
        <v>5000000</v>
      </c>
      <c r="H143" s="113">
        <v>5000000</v>
      </c>
      <c r="I143" s="113">
        <v>0</v>
      </c>
      <c r="J143" s="114"/>
      <c r="K143" s="114"/>
      <c r="L143" s="115" t="s">
        <v>62</v>
      </c>
      <c r="M143" s="115" t="s">
        <v>107</v>
      </c>
      <c r="N143" s="115" t="s">
        <v>832</v>
      </c>
      <c r="O143" s="116" t="s">
        <v>113</v>
      </c>
      <c r="P143" s="114"/>
      <c r="Q143" s="114"/>
      <c r="R143" s="114"/>
    </row>
    <row r="144" spans="1:18" ht="28.35" customHeight="1" x14ac:dyDescent="0.2">
      <c r="A144" s="22" t="s">
        <v>998</v>
      </c>
      <c r="B144" s="23" t="s">
        <v>83</v>
      </c>
      <c r="C144" s="23" t="s">
        <v>58</v>
      </c>
      <c r="D144" s="23" t="s">
        <v>59</v>
      </c>
      <c r="E144" s="22" t="s">
        <v>999</v>
      </c>
      <c r="F144" s="23" t="s">
        <v>1000</v>
      </c>
      <c r="G144" s="113">
        <v>1500000</v>
      </c>
      <c r="H144" s="113">
        <v>1500000</v>
      </c>
      <c r="I144" s="113">
        <v>0</v>
      </c>
      <c r="J144" s="114"/>
      <c r="K144" s="114"/>
      <c r="L144" s="115" t="s">
        <v>62</v>
      </c>
      <c r="M144" s="115" t="s">
        <v>107</v>
      </c>
      <c r="N144" s="115" t="s">
        <v>832</v>
      </c>
      <c r="O144" s="116" t="s">
        <v>113</v>
      </c>
      <c r="P144" s="114"/>
      <c r="Q144" s="114"/>
      <c r="R144" s="114"/>
    </row>
    <row r="145" spans="1:18" ht="28.35" customHeight="1" x14ac:dyDescent="0.2">
      <c r="A145" s="22" t="s">
        <v>1001</v>
      </c>
      <c r="B145" s="23" t="s">
        <v>83</v>
      </c>
      <c r="C145" s="23" t="s">
        <v>58</v>
      </c>
      <c r="D145" s="23" t="s">
        <v>59</v>
      </c>
      <c r="E145" s="22" t="s">
        <v>1002</v>
      </c>
      <c r="F145" s="23" t="s">
        <v>1003</v>
      </c>
      <c r="G145" s="113">
        <v>2585027.11</v>
      </c>
      <c r="H145" s="113">
        <v>2585027.11</v>
      </c>
      <c r="I145" s="113">
        <v>0</v>
      </c>
      <c r="J145" s="114"/>
      <c r="K145" s="114"/>
      <c r="L145" s="115" t="s">
        <v>48</v>
      </c>
      <c r="M145" s="115" t="s">
        <v>49</v>
      </c>
      <c r="N145" s="115" t="s">
        <v>50</v>
      </c>
      <c r="O145" s="116" t="s">
        <v>113</v>
      </c>
      <c r="P145" s="114"/>
      <c r="Q145" s="114"/>
      <c r="R145" s="114"/>
    </row>
    <row r="146" spans="1:18" ht="28.35" customHeight="1" x14ac:dyDescent="0.2">
      <c r="A146" s="22" t="s">
        <v>1004</v>
      </c>
      <c r="B146" s="23" t="s">
        <v>83</v>
      </c>
      <c r="C146" s="23" t="s">
        <v>58</v>
      </c>
      <c r="D146" s="23" t="s">
        <v>59</v>
      </c>
      <c r="E146" s="22" t="s">
        <v>1005</v>
      </c>
      <c r="F146" s="23" t="s">
        <v>1006</v>
      </c>
      <c r="G146" s="113">
        <v>965340</v>
      </c>
      <c r="H146" s="113">
        <v>965340</v>
      </c>
      <c r="I146" s="113">
        <v>0</v>
      </c>
      <c r="J146" s="114"/>
      <c r="K146" s="114"/>
      <c r="L146" s="115" t="s">
        <v>62</v>
      </c>
      <c r="M146" s="115" t="s">
        <v>107</v>
      </c>
      <c r="N146" s="115" t="s">
        <v>832</v>
      </c>
      <c r="O146" s="116" t="s">
        <v>113</v>
      </c>
      <c r="P146" s="114"/>
      <c r="Q146" s="114"/>
      <c r="R146" s="114"/>
    </row>
    <row r="147" spans="1:18" ht="28.35" customHeight="1" x14ac:dyDescent="0.2">
      <c r="A147" s="22" t="s">
        <v>1007</v>
      </c>
      <c r="B147" s="23" t="s">
        <v>83</v>
      </c>
      <c r="C147" s="23" t="s">
        <v>58</v>
      </c>
      <c r="D147" s="23" t="s">
        <v>59</v>
      </c>
      <c r="E147" s="22" t="s">
        <v>1008</v>
      </c>
      <c r="F147" s="23" t="s">
        <v>1009</v>
      </c>
      <c r="G147" s="113">
        <v>1739710</v>
      </c>
      <c r="H147" s="113">
        <v>1739710</v>
      </c>
      <c r="I147" s="113">
        <v>0</v>
      </c>
      <c r="J147" s="114"/>
      <c r="K147" s="114"/>
      <c r="L147" s="115" t="s">
        <v>62</v>
      </c>
      <c r="M147" s="115" t="s">
        <v>107</v>
      </c>
      <c r="N147" s="115" t="s">
        <v>832</v>
      </c>
      <c r="O147" s="116" t="s">
        <v>113</v>
      </c>
      <c r="P147" s="114"/>
      <c r="Q147" s="114"/>
      <c r="R147" s="114"/>
    </row>
    <row r="148" spans="1:18" ht="28.35" customHeight="1" x14ac:dyDescent="0.2">
      <c r="A148" s="22" t="s">
        <v>1010</v>
      </c>
      <c r="B148" s="23" t="s">
        <v>83</v>
      </c>
      <c r="C148" s="23" t="s">
        <v>58</v>
      </c>
      <c r="D148" s="23" t="s">
        <v>59</v>
      </c>
      <c r="E148" s="22" t="s">
        <v>1011</v>
      </c>
      <c r="F148" s="23" t="s">
        <v>1012</v>
      </c>
      <c r="G148" s="113">
        <v>3081326.88</v>
      </c>
      <c r="H148" s="113">
        <v>3081326.88</v>
      </c>
      <c r="I148" s="113">
        <v>0</v>
      </c>
      <c r="J148" s="114"/>
      <c r="K148" s="114"/>
      <c r="L148" s="115" t="s">
        <v>48</v>
      </c>
      <c r="M148" s="115" t="s">
        <v>49</v>
      </c>
      <c r="N148" s="115" t="s">
        <v>50</v>
      </c>
      <c r="O148" s="116" t="s">
        <v>113</v>
      </c>
      <c r="P148" s="114"/>
      <c r="Q148" s="114"/>
      <c r="R148" s="114"/>
    </row>
    <row r="149" spans="1:18" ht="28.35" customHeight="1" x14ac:dyDescent="0.2">
      <c r="A149" s="22" t="s">
        <v>1013</v>
      </c>
      <c r="B149" s="23" t="s">
        <v>83</v>
      </c>
      <c r="C149" s="23" t="s">
        <v>58</v>
      </c>
      <c r="D149" s="23" t="s">
        <v>59</v>
      </c>
      <c r="E149" s="22" t="s">
        <v>1014</v>
      </c>
      <c r="F149" s="23" t="s">
        <v>1015</v>
      </c>
      <c r="G149" s="113">
        <v>4500000</v>
      </c>
      <c r="H149" s="113">
        <v>4500000</v>
      </c>
      <c r="I149" s="113">
        <v>0</v>
      </c>
      <c r="J149" s="114"/>
      <c r="K149" s="114"/>
      <c r="L149" s="115" t="s">
        <v>112</v>
      </c>
      <c r="M149" s="115" t="s">
        <v>107</v>
      </c>
      <c r="N149" s="115" t="s">
        <v>832</v>
      </c>
      <c r="O149" s="115" t="s">
        <v>821</v>
      </c>
      <c r="P149" s="114"/>
      <c r="Q149" s="114"/>
      <c r="R149" s="114"/>
    </row>
    <row r="150" spans="1:18" ht="28.35" customHeight="1" x14ac:dyDescent="0.2">
      <c r="A150" s="22" t="s">
        <v>1016</v>
      </c>
      <c r="B150" s="23" t="s">
        <v>83</v>
      </c>
      <c r="C150" s="23" t="s">
        <v>58</v>
      </c>
      <c r="D150" s="23" t="s">
        <v>59</v>
      </c>
      <c r="E150" s="22" t="s">
        <v>1017</v>
      </c>
      <c r="F150" s="23" t="s">
        <v>1018</v>
      </c>
      <c r="G150" s="113">
        <v>3448380</v>
      </c>
      <c r="H150" s="113">
        <v>3448380</v>
      </c>
      <c r="I150" s="113">
        <v>0</v>
      </c>
      <c r="J150" s="114"/>
      <c r="K150" s="114"/>
      <c r="L150" s="115" t="s">
        <v>112</v>
      </c>
      <c r="M150" s="115" t="s">
        <v>107</v>
      </c>
      <c r="N150" s="115" t="s">
        <v>832</v>
      </c>
      <c r="O150" s="115" t="s">
        <v>821</v>
      </c>
      <c r="P150" s="114"/>
      <c r="Q150" s="114"/>
      <c r="R150" s="114"/>
    </row>
    <row r="151" spans="1:18" ht="28.35" customHeight="1" x14ac:dyDescent="0.2">
      <c r="A151" s="22" t="s">
        <v>1019</v>
      </c>
      <c r="B151" s="23" t="s">
        <v>83</v>
      </c>
      <c r="C151" s="23" t="s">
        <v>58</v>
      </c>
      <c r="D151" s="23" t="s">
        <v>59</v>
      </c>
      <c r="E151" s="22" t="s">
        <v>1020</v>
      </c>
      <c r="F151" s="23" t="s">
        <v>1021</v>
      </c>
      <c r="G151" s="113">
        <v>1500000</v>
      </c>
      <c r="H151" s="113">
        <v>1500000</v>
      </c>
      <c r="I151" s="113">
        <v>0</v>
      </c>
      <c r="J151" s="114"/>
      <c r="K151" s="114"/>
      <c r="L151" s="115" t="s">
        <v>112</v>
      </c>
      <c r="M151" s="115" t="s">
        <v>107</v>
      </c>
      <c r="N151" s="115" t="s">
        <v>832</v>
      </c>
      <c r="O151" s="116" t="s">
        <v>113</v>
      </c>
      <c r="P151" s="114"/>
      <c r="Q151" s="114"/>
      <c r="R151" s="114"/>
    </row>
    <row r="152" spans="1:18" ht="28.35" customHeight="1" x14ac:dyDescent="0.2">
      <c r="A152" s="22" t="s">
        <v>1022</v>
      </c>
      <c r="B152" s="23" t="s">
        <v>83</v>
      </c>
      <c r="C152" s="23" t="s">
        <v>58</v>
      </c>
      <c r="D152" s="23" t="s">
        <v>59</v>
      </c>
      <c r="E152" s="22" t="s">
        <v>1023</v>
      </c>
      <c r="F152" s="23" t="s">
        <v>1024</v>
      </c>
      <c r="G152" s="113">
        <v>5660000</v>
      </c>
      <c r="H152" s="113">
        <v>5660000</v>
      </c>
      <c r="I152" s="113">
        <v>0</v>
      </c>
      <c r="J152" s="114"/>
      <c r="K152" s="114"/>
      <c r="L152" s="115" t="s">
        <v>66</v>
      </c>
      <c r="M152" s="115" t="s">
        <v>49</v>
      </c>
      <c r="N152" s="115" t="s">
        <v>50</v>
      </c>
      <c r="O152" s="116" t="s">
        <v>113</v>
      </c>
      <c r="P152" s="114"/>
      <c r="Q152" s="114"/>
      <c r="R152" s="114"/>
    </row>
    <row r="153" spans="1:18" ht="28.35" customHeight="1" x14ac:dyDescent="0.2">
      <c r="A153" s="22" t="s">
        <v>1025</v>
      </c>
      <c r="B153" s="23" t="s">
        <v>83</v>
      </c>
      <c r="C153" s="23" t="s">
        <v>58</v>
      </c>
      <c r="D153" s="23" t="s">
        <v>59</v>
      </c>
      <c r="E153" s="22" t="s">
        <v>1026</v>
      </c>
      <c r="F153" s="23" t="s">
        <v>1027</v>
      </c>
      <c r="G153" s="113">
        <v>197040</v>
      </c>
      <c r="H153" s="113">
        <v>197040</v>
      </c>
      <c r="I153" s="113">
        <v>0</v>
      </c>
      <c r="J153" s="114"/>
      <c r="K153" s="114"/>
      <c r="L153" s="115" t="s">
        <v>112</v>
      </c>
      <c r="M153" s="115" t="s">
        <v>107</v>
      </c>
      <c r="N153" s="115" t="s">
        <v>832</v>
      </c>
      <c r="O153" s="116" t="s">
        <v>113</v>
      </c>
      <c r="P153" s="114"/>
      <c r="Q153" s="114"/>
      <c r="R153" s="114"/>
    </row>
    <row r="154" spans="1:18" ht="28.35" customHeight="1" x14ac:dyDescent="0.2">
      <c r="A154" s="22" t="s">
        <v>1028</v>
      </c>
      <c r="B154" s="23" t="s">
        <v>83</v>
      </c>
      <c r="C154" s="23" t="s">
        <v>58</v>
      </c>
      <c r="D154" s="23" t="s">
        <v>59</v>
      </c>
      <c r="E154" s="22" t="s">
        <v>1029</v>
      </c>
      <c r="F154" s="23" t="s">
        <v>1030</v>
      </c>
      <c r="G154" s="113">
        <v>5497000</v>
      </c>
      <c r="H154" s="113">
        <v>5497000</v>
      </c>
      <c r="I154" s="113">
        <v>0</v>
      </c>
      <c r="J154" s="114"/>
      <c r="K154" s="114"/>
      <c r="L154" s="115">
        <v>45377</v>
      </c>
      <c r="M154" s="115">
        <v>45377</v>
      </c>
      <c r="N154" s="115" t="s">
        <v>48</v>
      </c>
      <c r="O154" s="116" t="s">
        <v>113</v>
      </c>
      <c r="P154" s="114"/>
      <c r="Q154" s="114"/>
      <c r="R154" s="114"/>
    </row>
    <row r="155" spans="1:18" ht="28.35" customHeight="1" x14ac:dyDescent="0.2">
      <c r="A155" s="22" t="s">
        <v>1031</v>
      </c>
      <c r="B155" s="23" t="s">
        <v>83</v>
      </c>
      <c r="C155" s="23" t="s">
        <v>58</v>
      </c>
      <c r="D155" s="23" t="s">
        <v>59</v>
      </c>
      <c r="E155" s="22" t="s">
        <v>1032</v>
      </c>
      <c r="F155" s="23" t="s">
        <v>1033</v>
      </c>
      <c r="G155" s="113">
        <v>203820.12</v>
      </c>
      <c r="H155" s="113">
        <v>203820.12</v>
      </c>
      <c r="I155" s="113">
        <v>0</v>
      </c>
      <c r="J155" s="114"/>
      <c r="K155" s="114"/>
      <c r="L155" s="115" t="s">
        <v>112</v>
      </c>
      <c r="M155" s="115" t="s">
        <v>107</v>
      </c>
      <c r="N155" s="115" t="s">
        <v>832</v>
      </c>
      <c r="O155" s="116" t="s">
        <v>113</v>
      </c>
      <c r="P155" s="114"/>
      <c r="Q155" s="114"/>
      <c r="R155" s="114"/>
    </row>
    <row r="156" spans="1:18" ht="28.35" customHeight="1" x14ac:dyDescent="0.2">
      <c r="A156" s="22" t="s">
        <v>1034</v>
      </c>
      <c r="B156" s="23" t="s">
        <v>83</v>
      </c>
      <c r="C156" s="23" t="s">
        <v>58</v>
      </c>
      <c r="D156" s="23" t="s">
        <v>59</v>
      </c>
      <c r="E156" s="22" t="s">
        <v>1035</v>
      </c>
      <c r="F156" s="23" t="s">
        <v>1036</v>
      </c>
      <c r="G156" s="113">
        <v>451940.76</v>
      </c>
      <c r="H156" s="113">
        <v>451940.76</v>
      </c>
      <c r="I156" s="113">
        <v>0</v>
      </c>
      <c r="J156" s="114"/>
      <c r="K156" s="114"/>
      <c r="L156" s="115" t="s">
        <v>112</v>
      </c>
      <c r="M156" s="115" t="s">
        <v>107</v>
      </c>
      <c r="N156" s="115" t="s">
        <v>832</v>
      </c>
      <c r="O156" s="116" t="s">
        <v>113</v>
      </c>
      <c r="P156" s="114"/>
      <c r="Q156" s="114"/>
      <c r="R156" s="114"/>
    </row>
    <row r="157" spans="1:18" ht="28.35" customHeight="1" x14ac:dyDescent="0.2">
      <c r="A157" s="22" t="s">
        <v>1037</v>
      </c>
      <c r="B157" s="23" t="s">
        <v>83</v>
      </c>
      <c r="C157" s="23" t="s">
        <v>58</v>
      </c>
      <c r="D157" s="23" t="s">
        <v>59</v>
      </c>
      <c r="E157" s="22" t="s">
        <v>1038</v>
      </c>
      <c r="F157" s="23" t="s">
        <v>1039</v>
      </c>
      <c r="G157" s="113">
        <v>3132000</v>
      </c>
      <c r="H157" s="113">
        <v>3132000</v>
      </c>
      <c r="I157" s="113">
        <v>0</v>
      </c>
      <c r="J157" s="114"/>
      <c r="K157" s="114"/>
      <c r="L157" s="115">
        <v>45924</v>
      </c>
      <c r="M157" s="115">
        <v>45924</v>
      </c>
      <c r="N157" s="115" t="s">
        <v>48</v>
      </c>
      <c r="O157" s="116" t="s">
        <v>113</v>
      </c>
      <c r="P157" s="114"/>
      <c r="Q157" s="114"/>
      <c r="R157" s="114"/>
    </row>
    <row r="158" spans="1:18" ht="28.35" customHeight="1" x14ac:dyDescent="0.2">
      <c r="A158" s="22" t="s">
        <v>1040</v>
      </c>
      <c r="B158" s="23" t="s">
        <v>83</v>
      </c>
      <c r="C158" s="23" t="s">
        <v>58</v>
      </c>
      <c r="D158" s="23" t="s">
        <v>59</v>
      </c>
      <c r="E158" s="22" t="s">
        <v>1041</v>
      </c>
      <c r="F158" s="23" t="s">
        <v>1042</v>
      </c>
      <c r="G158" s="113">
        <v>7500000</v>
      </c>
      <c r="H158" s="113">
        <v>7083238.8600000003</v>
      </c>
      <c r="I158" s="113">
        <v>416761.13999999966</v>
      </c>
      <c r="J158" s="114"/>
      <c r="K158" s="114"/>
      <c r="L158" s="115">
        <v>45978</v>
      </c>
      <c r="M158" s="115">
        <v>45979</v>
      </c>
      <c r="N158" s="116" t="s">
        <v>48</v>
      </c>
      <c r="O158" s="116" t="s">
        <v>825</v>
      </c>
      <c r="P158" s="114"/>
      <c r="Q158" s="114"/>
      <c r="R158" s="114"/>
    </row>
    <row r="159" spans="1:18" ht="28.35" customHeight="1" x14ac:dyDescent="0.2">
      <c r="A159" s="22" t="s">
        <v>1043</v>
      </c>
      <c r="B159" s="23" t="s">
        <v>83</v>
      </c>
      <c r="C159" s="23" t="s">
        <v>58</v>
      </c>
      <c r="D159" s="23" t="s">
        <v>59</v>
      </c>
      <c r="E159" s="22" t="s">
        <v>1044</v>
      </c>
      <c r="F159" s="23" t="s">
        <v>1045</v>
      </c>
      <c r="G159" s="113">
        <v>2465130.86</v>
      </c>
      <c r="H159" s="113">
        <v>2465130.86</v>
      </c>
      <c r="I159" s="113">
        <v>0</v>
      </c>
      <c r="J159" s="114"/>
      <c r="K159" s="114"/>
      <c r="L159" s="115" t="s">
        <v>66</v>
      </c>
      <c r="M159" s="115" t="s">
        <v>49</v>
      </c>
      <c r="N159" s="115" t="s">
        <v>50</v>
      </c>
      <c r="O159" s="116" t="s">
        <v>113</v>
      </c>
      <c r="P159" s="114"/>
      <c r="Q159" s="114"/>
      <c r="R159" s="114"/>
    </row>
    <row r="160" spans="1:18" ht="28.35" customHeight="1" x14ac:dyDescent="0.2">
      <c r="A160" s="22" t="s">
        <v>1046</v>
      </c>
      <c r="B160" s="23" t="s">
        <v>83</v>
      </c>
      <c r="C160" s="23" t="s">
        <v>58</v>
      </c>
      <c r="D160" s="23" t="s">
        <v>59</v>
      </c>
      <c r="E160" s="22" t="s">
        <v>1047</v>
      </c>
      <c r="F160" s="23" t="s">
        <v>1048</v>
      </c>
      <c r="G160" s="113">
        <v>3250000</v>
      </c>
      <c r="H160" s="113">
        <v>3250000</v>
      </c>
      <c r="I160" s="113">
        <v>0</v>
      </c>
      <c r="J160" s="114"/>
      <c r="K160" s="114"/>
      <c r="L160" s="115" t="s">
        <v>112</v>
      </c>
      <c r="M160" s="115" t="s">
        <v>107</v>
      </c>
      <c r="N160" s="115" t="s">
        <v>832</v>
      </c>
      <c r="O160" s="116" t="s">
        <v>113</v>
      </c>
      <c r="P160" s="114"/>
      <c r="Q160" s="114"/>
      <c r="R160" s="114"/>
    </row>
    <row r="161" spans="1:18" ht="28.35" customHeight="1" x14ac:dyDescent="0.2">
      <c r="A161" s="22" t="s">
        <v>1049</v>
      </c>
      <c r="B161" s="23" t="s">
        <v>83</v>
      </c>
      <c r="C161" s="23" t="s">
        <v>58</v>
      </c>
      <c r="D161" s="23" t="s">
        <v>59</v>
      </c>
      <c r="E161" s="22" t="s">
        <v>1050</v>
      </c>
      <c r="F161" s="23" t="s">
        <v>1051</v>
      </c>
      <c r="G161" s="113">
        <v>7100000</v>
      </c>
      <c r="H161" s="113">
        <v>6748625.6200000001</v>
      </c>
      <c r="I161" s="113">
        <v>351374.37999999989</v>
      </c>
      <c r="J161" s="114"/>
      <c r="K161" s="114"/>
      <c r="L161" s="115">
        <v>45931</v>
      </c>
      <c r="M161" s="115">
        <v>45931</v>
      </c>
      <c r="N161" s="116" t="s">
        <v>48</v>
      </c>
      <c r="O161" s="116" t="s">
        <v>825</v>
      </c>
      <c r="P161" s="114"/>
      <c r="Q161" s="114"/>
      <c r="R161" s="114"/>
    </row>
    <row r="162" spans="1:18" ht="27.75" customHeight="1" x14ac:dyDescent="0.2">
      <c r="A162" s="22" t="s">
        <v>1076</v>
      </c>
      <c r="B162" s="23" t="s">
        <v>83</v>
      </c>
      <c r="C162" s="23" t="s">
        <v>58</v>
      </c>
      <c r="D162" s="23" t="s">
        <v>59</v>
      </c>
      <c r="E162" s="22" t="s">
        <v>1077</v>
      </c>
      <c r="F162" s="23" t="s">
        <v>1078</v>
      </c>
      <c r="G162" s="113">
        <v>3300000</v>
      </c>
      <c r="H162" s="113">
        <v>3196282.34</v>
      </c>
      <c r="I162" s="113">
        <v>103717.66000000015</v>
      </c>
      <c r="J162" s="114"/>
      <c r="K162" s="114"/>
      <c r="L162" s="115">
        <v>44167</v>
      </c>
      <c r="M162" s="115" t="s">
        <v>48</v>
      </c>
      <c r="N162" s="115" t="s">
        <v>66</v>
      </c>
      <c r="O162" s="116" t="s">
        <v>113</v>
      </c>
      <c r="P162" s="114"/>
      <c r="Q162" s="114"/>
      <c r="R162" s="114"/>
    </row>
    <row r="163" spans="1:18" ht="28.35" customHeight="1" x14ac:dyDescent="0.2">
      <c r="A163" s="22" t="s">
        <v>1079</v>
      </c>
      <c r="B163" s="23" t="s">
        <v>83</v>
      </c>
      <c r="C163" s="23" t="s">
        <v>58</v>
      </c>
      <c r="D163" s="23" t="s">
        <v>59</v>
      </c>
      <c r="E163" s="22" t="s">
        <v>1080</v>
      </c>
      <c r="F163" s="23" t="s">
        <v>1081</v>
      </c>
      <c r="G163" s="113">
        <v>3500000</v>
      </c>
      <c r="H163" s="113">
        <v>3342020.47</v>
      </c>
      <c r="I163" s="113">
        <v>157979.5299999998</v>
      </c>
      <c r="J163" s="114"/>
      <c r="K163" s="114"/>
      <c r="L163" s="115">
        <v>44214</v>
      </c>
      <c r="M163" s="115" t="s">
        <v>48</v>
      </c>
      <c r="N163" s="115" t="s">
        <v>66</v>
      </c>
      <c r="O163" s="116" t="s">
        <v>113</v>
      </c>
      <c r="P163" s="114"/>
      <c r="Q163" s="114"/>
      <c r="R163" s="114"/>
    </row>
    <row r="164" spans="1:18" ht="28.35" customHeight="1" x14ac:dyDescent="0.2">
      <c r="A164" s="22" t="s">
        <v>1082</v>
      </c>
      <c r="B164" s="23" t="s">
        <v>83</v>
      </c>
      <c r="C164" s="23" t="s">
        <v>58</v>
      </c>
      <c r="D164" s="23" t="s">
        <v>59</v>
      </c>
      <c r="E164" s="22" t="s">
        <v>1083</v>
      </c>
      <c r="F164" s="23" t="s">
        <v>1084</v>
      </c>
      <c r="G164" s="113">
        <v>5900000</v>
      </c>
      <c r="H164" s="113">
        <v>5543732.9900000002</v>
      </c>
      <c r="I164" s="113">
        <v>356267.00999999978</v>
      </c>
      <c r="J164" s="114"/>
      <c r="K164" s="114"/>
      <c r="L164" s="115">
        <v>44279</v>
      </c>
      <c r="M164" s="115">
        <v>45576</v>
      </c>
      <c r="N164" s="115" t="s">
        <v>48</v>
      </c>
      <c r="O164" s="116" t="s">
        <v>113</v>
      </c>
      <c r="P164" s="114"/>
      <c r="Q164" s="114"/>
      <c r="R164" s="114"/>
    </row>
    <row r="165" spans="1:18" ht="28.35" customHeight="1" x14ac:dyDescent="0.2">
      <c r="A165" s="22" t="s">
        <v>1085</v>
      </c>
      <c r="B165" s="23" t="s">
        <v>1086</v>
      </c>
      <c r="C165" s="23" t="s">
        <v>58</v>
      </c>
      <c r="D165" s="23" t="s">
        <v>1087</v>
      </c>
      <c r="E165" s="22" t="s">
        <v>1088</v>
      </c>
      <c r="F165" s="23" t="s">
        <v>1089</v>
      </c>
      <c r="G165" s="113">
        <v>548285728.02999997</v>
      </c>
      <c r="H165" s="113">
        <v>400000000</v>
      </c>
      <c r="I165" s="113">
        <v>148285728.02999997</v>
      </c>
      <c r="J165" s="114"/>
      <c r="K165" s="114"/>
      <c r="L165" s="115">
        <v>45922</v>
      </c>
      <c r="M165" s="115" t="s">
        <v>48</v>
      </c>
      <c r="N165" s="115" t="s">
        <v>66</v>
      </c>
      <c r="O165" s="116" t="s">
        <v>113</v>
      </c>
      <c r="P165" s="114"/>
      <c r="Q165" s="114"/>
      <c r="R165" s="114"/>
    </row>
    <row r="166" spans="1:18" ht="28.35" customHeight="1" x14ac:dyDescent="0.2">
      <c r="A166" s="22" t="s">
        <v>1090</v>
      </c>
      <c r="B166" s="23" t="s">
        <v>1086</v>
      </c>
      <c r="C166" s="23" t="s">
        <v>58</v>
      </c>
      <c r="D166" s="23" t="s">
        <v>1087</v>
      </c>
      <c r="E166" s="22" t="s">
        <v>1091</v>
      </c>
      <c r="F166" s="23" t="s">
        <v>1092</v>
      </c>
      <c r="G166" s="113">
        <v>488921984.51999998</v>
      </c>
      <c r="H166" s="113">
        <v>400000000</v>
      </c>
      <c r="I166" s="113">
        <v>88921984.519999981</v>
      </c>
      <c r="J166" s="114"/>
      <c r="K166" s="114"/>
      <c r="L166" s="115">
        <v>45922</v>
      </c>
      <c r="M166" s="115" t="s">
        <v>48</v>
      </c>
      <c r="N166" s="115" t="s">
        <v>66</v>
      </c>
      <c r="O166" s="116" t="s">
        <v>113</v>
      </c>
      <c r="P166" s="114"/>
      <c r="Q166" s="114"/>
      <c r="R166" s="114"/>
    </row>
    <row r="167" spans="1:18" ht="28.35" customHeight="1" x14ac:dyDescent="0.2">
      <c r="A167" s="22" t="s">
        <v>1099</v>
      </c>
      <c r="B167" s="23" t="s">
        <v>83</v>
      </c>
      <c r="C167" s="23" t="s">
        <v>58</v>
      </c>
      <c r="D167" s="23" t="s">
        <v>59</v>
      </c>
      <c r="E167" s="22" t="s">
        <v>1100</v>
      </c>
      <c r="F167" s="23" t="s">
        <v>1101</v>
      </c>
      <c r="G167" s="113">
        <v>4546438.32</v>
      </c>
      <c r="H167" s="113">
        <v>4546438.32</v>
      </c>
      <c r="I167" s="113">
        <v>0</v>
      </c>
      <c r="J167" s="114"/>
      <c r="K167" s="114"/>
      <c r="L167" s="115">
        <v>45434</v>
      </c>
      <c r="M167" s="115">
        <v>45894</v>
      </c>
      <c r="N167" s="115">
        <v>46100</v>
      </c>
      <c r="O167" s="116" t="s">
        <v>825</v>
      </c>
      <c r="P167" s="114"/>
      <c r="Q167" s="114"/>
      <c r="R167" s="114"/>
    </row>
    <row r="168" spans="1:18" ht="28.35" customHeight="1" x14ac:dyDescent="0.2">
      <c r="A168" s="22" t="s">
        <v>1102</v>
      </c>
      <c r="B168" s="23" t="s">
        <v>83</v>
      </c>
      <c r="C168" s="23" t="s">
        <v>58</v>
      </c>
      <c r="D168" s="23" t="s">
        <v>59</v>
      </c>
      <c r="E168" s="22" t="s">
        <v>1103</v>
      </c>
      <c r="F168" s="23" t="s">
        <v>1104</v>
      </c>
      <c r="G168" s="113">
        <v>700000</v>
      </c>
      <c r="H168" s="113">
        <v>700000</v>
      </c>
      <c r="I168" s="113">
        <v>0</v>
      </c>
      <c r="J168" s="114"/>
      <c r="K168" s="114"/>
      <c r="L168" s="115">
        <v>45678</v>
      </c>
      <c r="M168" s="115">
        <v>45434</v>
      </c>
      <c r="N168" s="115" t="s">
        <v>48</v>
      </c>
      <c r="O168" s="116" t="s">
        <v>113</v>
      </c>
      <c r="P168" s="114"/>
      <c r="Q168" s="114"/>
      <c r="R168" s="114"/>
    </row>
    <row r="169" spans="1:18" ht="28.35" customHeight="1" x14ac:dyDescent="0.2">
      <c r="A169" s="22" t="s">
        <v>1105</v>
      </c>
      <c r="B169" s="23" t="s">
        <v>83</v>
      </c>
      <c r="C169" s="23" t="s">
        <v>58</v>
      </c>
      <c r="D169" s="23" t="s">
        <v>59</v>
      </c>
      <c r="E169" s="22" t="s">
        <v>1106</v>
      </c>
      <c r="F169" s="23" t="s">
        <v>1107</v>
      </c>
      <c r="G169" s="113">
        <v>4000000</v>
      </c>
      <c r="H169" s="113">
        <v>3716158.1</v>
      </c>
      <c r="I169" s="113">
        <v>283841.89999999991</v>
      </c>
      <c r="J169" s="114"/>
      <c r="K169" s="114"/>
      <c r="L169" s="115">
        <v>44216</v>
      </c>
      <c r="M169" s="115">
        <v>44463</v>
      </c>
      <c r="N169" s="115" t="s">
        <v>48</v>
      </c>
      <c r="O169" s="116" t="s">
        <v>113</v>
      </c>
      <c r="P169" s="114"/>
      <c r="Q169" s="114"/>
      <c r="R169" s="114"/>
    </row>
    <row r="170" spans="1:18" ht="28.35" customHeight="1" x14ac:dyDescent="0.2">
      <c r="A170" s="22" t="s">
        <v>1108</v>
      </c>
      <c r="B170" s="23" t="s">
        <v>83</v>
      </c>
      <c r="C170" s="23" t="s">
        <v>58</v>
      </c>
      <c r="D170" s="23" t="s">
        <v>59</v>
      </c>
      <c r="E170" s="22" t="s">
        <v>1109</v>
      </c>
      <c r="F170" s="23" t="s">
        <v>1110</v>
      </c>
      <c r="G170" s="113">
        <v>952124.17</v>
      </c>
      <c r="H170" s="113">
        <v>952124.17</v>
      </c>
      <c r="I170" s="113">
        <v>0</v>
      </c>
      <c r="J170" s="114"/>
      <c r="K170" s="114"/>
      <c r="L170" s="115" t="s">
        <v>50</v>
      </c>
      <c r="M170" s="115" t="s">
        <v>62</v>
      </c>
      <c r="N170" s="115" t="s">
        <v>112</v>
      </c>
      <c r="O170" s="115" t="s">
        <v>63</v>
      </c>
      <c r="P170" s="114"/>
      <c r="Q170" s="114"/>
      <c r="R170" s="114"/>
    </row>
    <row r="171" spans="1:18" ht="28.35" customHeight="1" x14ac:dyDescent="0.2">
      <c r="A171" s="22" t="s">
        <v>1111</v>
      </c>
      <c r="B171" s="23" t="s">
        <v>83</v>
      </c>
      <c r="C171" s="23" t="s">
        <v>58</v>
      </c>
      <c r="D171" s="23" t="s">
        <v>59</v>
      </c>
      <c r="E171" s="22" t="s">
        <v>1112</v>
      </c>
      <c r="F171" s="23" t="s">
        <v>1113</v>
      </c>
      <c r="G171" s="113">
        <v>1560000</v>
      </c>
      <c r="H171" s="113">
        <v>1560000</v>
      </c>
      <c r="I171" s="113">
        <v>0</v>
      </c>
      <c r="J171" s="114"/>
      <c r="K171" s="114"/>
      <c r="L171" s="115">
        <v>45392</v>
      </c>
      <c r="M171" s="115">
        <v>45392</v>
      </c>
      <c r="N171" s="115" t="s">
        <v>48</v>
      </c>
      <c r="O171" s="116" t="s">
        <v>63</v>
      </c>
      <c r="P171" s="114"/>
      <c r="Q171" s="114"/>
      <c r="R171" s="114"/>
    </row>
    <row r="172" spans="1:18" ht="28.35" customHeight="1" x14ac:dyDescent="0.2">
      <c r="A172" s="22" t="s">
        <v>1114</v>
      </c>
      <c r="B172" s="23" t="s">
        <v>83</v>
      </c>
      <c r="C172" s="23" t="s">
        <v>58</v>
      </c>
      <c r="D172" s="23" t="s">
        <v>59</v>
      </c>
      <c r="E172" s="22" t="s">
        <v>1115</v>
      </c>
      <c r="F172" s="23" t="s">
        <v>1116</v>
      </c>
      <c r="G172" s="113">
        <v>1004290</v>
      </c>
      <c r="H172" s="113">
        <v>1004290</v>
      </c>
      <c r="I172" s="113">
        <v>0</v>
      </c>
      <c r="J172" s="114"/>
      <c r="K172" s="114"/>
      <c r="L172" s="115">
        <v>45756</v>
      </c>
      <c r="M172" s="115" t="s">
        <v>48</v>
      </c>
      <c r="N172" s="115" t="s">
        <v>66</v>
      </c>
      <c r="O172" s="116" t="s">
        <v>63</v>
      </c>
      <c r="P172" s="114"/>
      <c r="Q172" s="114"/>
      <c r="R172" s="114"/>
    </row>
    <row r="173" spans="1:18" ht="28.35" customHeight="1" x14ac:dyDescent="0.2">
      <c r="A173" s="22" t="s">
        <v>1117</v>
      </c>
      <c r="B173" s="23" t="s">
        <v>83</v>
      </c>
      <c r="C173" s="23" t="s">
        <v>58</v>
      </c>
      <c r="D173" s="23" t="s">
        <v>59</v>
      </c>
      <c r="E173" s="22" t="s">
        <v>1118</v>
      </c>
      <c r="F173" s="23" t="s">
        <v>1119</v>
      </c>
      <c r="G173" s="113">
        <v>2019216</v>
      </c>
      <c r="H173" s="113">
        <v>2019216</v>
      </c>
      <c r="I173" s="113">
        <v>0</v>
      </c>
      <c r="J173" s="114"/>
      <c r="K173" s="114"/>
      <c r="L173" s="115" t="s">
        <v>50</v>
      </c>
      <c r="M173" s="115" t="s">
        <v>62</v>
      </c>
      <c r="N173" s="115" t="s">
        <v>112</v>
      </c>
      <c r="O173" s="116" t="s">
        <v>63</v>
      </c>
      <c r="P173" s="114"/>
      <c r="Q173" s="114"/>
      <c r="R173" s="114"/>
    </row>
    <row r="174" spans="1:18" ht="28.35" customHeight="1" x14ac:dyDescent="0.2">
      <c r="A174" s="22" t="s">
        <v>1120</v>
      </c>
      <c r="B174" s="23" t="s">
        <v>83</v>
      </c>
      <c r="C174" s="23" t="s">
        <v>58</v>
      </c>
      <c r="D174" s="23" t="s">
        <v>59</v>
      </c>
      <c r="E174" s="22" t="s">
        <v>1121</v>
      </c>
      <c r="F174" s="23" t="s">
        <v>1122</v>
      </c>
      <c r="G174" s="113">
        <v>1200000</v>
      </c>
      <c r="H174" s="113">
        <v>1200000</v>
      </c>
      <c r="I174" s="113">
        <v>0</v>
      </c>
      <c r="J174" s="114"/>
      <c r="K174" s="114"/>
      <c r="L174" s="115" t="s">
        <v>50</v>
      </c>
      <c r="M174" s="115" t="s">
        <v>62</v>
      </c>
      <c r="N174" s="115" t="s">
        <v>112</v>
      </c>
      <c r="O174" s="116" t="s">
        <v>63</v>
      </c>
      <c r="P174" s="114"/>
      <c r="Q174" s="114"/>
      <c r="R174" s="114"/>
    </row>
    <row r="175" spans="1:18" ht="28.35" customHeight="1" x14ac:dyDescent="0.2">
      <c r="A175" s="22" t="s">
        <v>1123</v>
      </c>
      <c r="B175" s="23" t="s">
        <v>83</v>
      </c>
      <c r="C175" s="23" t="s">
        <v>58</v>
      </c>
      <c r="D175" s="23" t="s">
        <v>59</v>
      </c>
      <c r="E175" s="22" t="s">
        <v>1124</v>
      </c>
      <c r="F175" s="23" t="s">
        <v>1125</v>
      </c>
      <c r="G175" s="113">
        <v>4531642.32</v>
      </c>
      <c r="H175" s="113">
        <v>4531642.32</v>
      </c>
      <c r="I175" s="113">
        <v>0</v>
      </c>
      <c r="J175" s="114"/>
      <c r="K175" s="114"/>
      <c r="L175" s="115" t="s">
        <v>50</v>
      </c>
      <c r="M175" s="115" t="s">
        <v>62</v>
      </c>
      <c r="N175" s="115" t="s">
        <v>112</v>
      </c>
      <c r="O175" s="116" t="s">
        <v>63</v>
      </c>
      <c r="P175" s="114"/>
      <c r="Q175" s="114"/>
      <c r="R175" s="114"/>
    </row>
    <row r="176" spans="1:18" ht="28.35" customHeight="1" x14ac:dyDescent="0.2">
      <c r="A176" s="22" t="s">
        <v>1126</v>
      </c>
      <c r="B176" s="23" t="s">
        <v>83</v>
      </c>
      <c r="C176" s="23" t="s">
        <v>58</v>
      </c>
      <c r="D176" s="23" t="s">
        <v>59</v>
      </c>
      <c r="E176" s="22" t="s">
        <v>1127</v>
      </c>
      <c r="F176" s="23" t="s">
        <v>1128</v>
      </c>
      <c r="G176" s="113">
        <v>1512914.72</v>
      </c>
      <c r="H176" s="113">
        <v>1512914.72</v>
      </c>
      <c r="I176" s="113">
        <v>0</v>
      </c>
      <c r="J176" s="114"/>
      <c r="K176" s="114"/>
      <c r="L176" s="115" t="s">
        <v>50</v>
      </c>
      <c r="M176" s="115" t="s">
        <v>62</v>
      </c>
      <c r="N176" s="115" t="s">
        <v>112</v>
      </c>
      <c r="O176" s="116" t="s">
        <v>63</v>
      </c>
      <c r="P176" s="114"/>
      <c r="Q176" s="114"/>
      <c r="R176" s="114"/>
    </row>
    <row r="177" spans="1:18" ht="28.35" customHeight="1" x14ac:dyDescent="0.2">
      <c r="A177" s="22" t="s">
        <v>1129</v>
      </c>
      <c r="B177" s="117" t="s">
        <v>83</v>
      </c>
      <c r="C177" s="23" t="s">
        <v>58</v>
      </c>
      <c r="D177" s="23" t="s">
        <v>59</v>
      </c>
      <c r="E177" s="22" t="s">
        <v>1130</v>
      </c>
      <c r="F177" s="23" t="s">
        <v>1131</v>
      </c>
      <c r="G177" s="113">
        <v>1905000</v>
      </c>
      <c r="H177" s="113">
        <v>1905000</v>
      </c>
      <c r="I177" s="113">
        <v>0</v>
      </c>
      <c r="J177" s="114"/>
      <c r="K177" s="114"/>
      <c r="L177" s="115" t="s">
        <v>50</v>
      </c>
      <c r="M177" s="115" t="s">
        <v>62</v>
      </c>
      <c r="N177" s="115" t="s">
        <v>112</v>
      </c>
      <c r="O177" s="116" t="s">
        <v>63</v>
      </c>
      <c r="P177" s="114"/>
      <c r="Q177" s="114"/>
      <c r="R177" s="114"/>
    </row>
    <row r="178" spans="1:18" ht="28.35" customHeight="1" x14ac:dyDescent="0.2">
      <c r="A178" s="22" t="s">
        <v>1132</v>
      </c>
      <c r="B178" s="117" t="s">
        <v>83</v>
      </c>
      <c r="C178" s="23" t="s">
        <v>58</v>
      </c>
      <c r="D178" s="23" t="s">
        <v>59</v>
      </c>
      <c r="E178" s="22" t="s">
        <v>1133</v>
      </c>
      <c r="F178" s="23" t="s">
        <v>1134</v>
      </c>
      <c r="G178" s="113">
        <v>1321889.95</v>
      </c>
      <c r="H178" s="113">
        <v>1239183.43</v>
      </c>
      <c r="I178" s="113">
        <v>82706.520000000019</v>
      </c>
      <c r="J178" s="114"/>
      <c r="K178" s="114"/>
      <c r="L178" s="115">
        <v>45756</v>
      </c>
      <c r="M178" s="115">
        <v>45868</v>
      </c>
      <c r="N178" s="115">
        <v>45944</v>
      </c>
      <c r="O178" s="116" t="s">
        <v>118</v>
      </c>
      <c r="P178" s="114"/>
      <c r="Q178" s="114"/>
      <c r="R178" s="114"/>
    </row>
    <row r="179" spans="1:18" ht="28.35" customHeight="1" x14ac:dyDescent="0.2">
      <c r="A179" s="22" t="s">
        <v>1135</v>
      </c>
      <c r="B179" s="23" t="s">
        <v>83</v>
      </c>
      <c r="C179" s="23" t="s">
        <v>58</v>
      </c>
      <c r="D179" s="23" t="s">
        <v>59</v>
      </c>
      <c r="E179" s="22" t="s">
        <v>1136</v>
      </c>
      <c r="F179" s="23" t="s">
        <v>1137</v>
      </c>
      <c r="G179" s="113">
        <v>2404614.3199999998</v>
      </c>
      <c r="H179" s="113">
        <v>2167722.4700000002</v>
      </c>
      <c r="I179" s="113">
        <v>236891.84999999963</v>
      </c>
      <c r="J179" s="114"/>
      <c r="K179" s="114"/>
      <c r="L179" s="115">
        <v>45560</v>
      </c>
      <c r="M179" s="115">
        <v>45706</v>
      </c>
      <c r="N179" s="115">
        <v>45784</v>
      </c>
      <c r="O179" s="116" t="s">
        <v>118</v>
      </c>
      <c r="P179" s="114"/>
      <c r="Q179" s="114"/>
      <c r="R179" s="114"/>
    </row>
    <row r="180" spans="1:18" ht="28.35" customHeight="1" x14ac:dyDescent="0.2">
      <c r="A180" s="22" t="s">
        <v>1138</v>
      </c>
      <c r="B180" s="23" t="s">
        <v>83</v>
      </c>
      <c r="C180" s="23" t="s">
        <v>58</v>
      </c>
      <c r="D180" s="23" t="s">
        <v>59</v>
      </c>
      <c r="E180" s="22" t="s">
        <v>1139</v>
      </c>
      <c r="F180" s="23" t="s">
        <v>1140</v>
      </c>
      <c r="G180" s="113">
        <v>2925000</v>
      </c>
      <c r="H180" s="113">
        <v>2709195.2</v>
      </c>
      <c r="I180" s="113">
        <v>215804.79999999981</v>
      </c>
      <c r="J180" s="114"/>
      <c r="K180" s="114"/>
      <c r="L180" s="115">
        <v>45812</v>
      </c>
      <c r="M180" s="115">
        <v>45812</v>
      </c>
      <c r="N180" s="115">
        <v>45986</v>
      </c>
      <c r="O180" s="116" t="s">
        <v>118</v>
      </c>
      <c r="P180" s="114"/>
      <c r="Q180" s="114"/>
      <c r="R180" s="114"/>
    </row>
    <row r="181" spans="1:18" ht="28.35" customHeight="1" x14ac:dyDescent="0.2">
      <c r="A181" s="22" t="s">
        <v>1141</v>
      </c>
      <c r="B181" s="23" t="s">
        <v>83</v>
      </c>
      <c r="C181" s="23" t="s">
        <v>58</v>
      </c>
      <c r="D181" s="23" t="s">
        <v>59</v>
      </c>
      <c r="E181" s="22" t="s">
        <v>1142</v>
      </c>
      <c r="F181" s="23" t="s">
        <v>1143</v>
      </c>
      <c r="G181" s="113">
        <v>1030000</v>
      </c>
      <c r="H181" s="113">
        <v>895301.93</v>
      </c>
      <c r="I181" s="113">
        <v>134698.06999999995</v>
      </c>
      <c r="J181" s="114"/>
      <c r="K181" s="114"/>
      <c r="L181" s="115">
        <v>45600</v>
      </c>
      <c r="M181" s="115">
        <v>45806</v>
      </c>
      <c r="N181" s="115">
        <v>45918</v>
      </c>
      <c r="O181" s="116" t="s">
        <v>118</v>
      </c>
      <c r="P181" s="114"/>
      <c r="Q181" s="114"/>
      <c r="R181" s="114"/>
    </row>
    <row r="182" spans="1:18" ht="28.35" customHeight="1" x14ac:dyDescent="0.2">
      <c r="A182" s="22" t="s">
        <v>1144</v>
      </c>
      <c r="B182" s="23" t="s">
        <v>83</v>
      </c>
      <c r="C182" s="23" t="s">
        <v>58</v>
      </c>
      <c r="D182" s="23" t="s">
        <v>59</v>
      </c>
      <c r="E182" s="22" t="s">
        <v>1145</v>
      </c>
      <c r="F182" s="23" t="s">
        <v>1146</v>
      </c>
      <c r="G182" s="113">
        <v>1060000</v>
      </c>
      <c r="H182" s="113">
        <v>1060000</v>
      </c>
      <c r="I182" s="113">
        <v>0</v>
      </c>
      <c r="J182" s="114"/>
      <c r="K182" s="114"/>
      <c r="L182" s="115">
        <v>44859</v>
      </c>
      <c r="M182" s="115">
        <v>45490</v>
      </c>
      <c r="N182" s="115">
        <v>45806</v>
      </c>
      <c r="O182" s="116" t="s">
        <v>118</v>
      </c>
      <c r="P182" s="114"/>
      <c r="Q182" s="114"/>
      <c r="R182" s="114"/>
    </row>
    <row r="183" spans="1:18" ht="28.35" customHeight="1" x14ac:dyDescent="0.2">
      <c r="A183" s="22" t="s">
        <v>1147</v>
      </c>
      <c r="B183" s="23" t="s">
        <v>83</v>
      </c>
      <c r="C183" s="23" t="s">
        <v>58</v>
      </c>
      <c r="D183" s="23" t="s">
        <v>59</v>
      </c>
      <c r="E183" s="22" t="s">
        <v>1148</v>
      </c>
      <c r="F183" s="23" t="s">
        <v>1149</v>
      </c>
      <c r="G183" s="113">
        <v>2336991.56</v>
      </c>
      <c r="H183" s="113">
        <v>2125357.16</v>
      </c>
      <c r="I183" s="113">
        <v>211634.39999999991</v>
      </c>
      <c r="J183" s="114"/>
      <c r="K183" s="114"/>
      <c r="L183" s="115">
        <v>45433</v>
      </c>
      <c r="M183" s="115">
        <v>45834</v>
      </c>
      <c r="N183" s="115">
        <v>45863</v>
      </c>
      <c r="O183" s="116" t="s">
        <v>118</v>
      </c>
      <c r="P183" s="114"/>
      <c r="Q183" s="114"/>
      <c r="R183" s="114"/>
    </row>
    <row r="184" spans="1:18" ht="28.35" customHeight="1" x14ac:dyDescent="0.2">
      <c r="A184" s="22" t="s">
        <v>1150</v>
      </c>
      <c r="B184" s="23" t="s">
        <v>83</v>
      </c>
      <c r="C184" s="23" t="s">
        <v>58</v>
      </c>
      <c r="D184" s="23" t="s">
        <v>59</v>
      </c>
      <c r="E184" s="22" t="s">
        <v>1151</v>
      </c>
      <c r="F184" s="23" t="s">
        <v>1152</v>
      </c>
      <c r="G184" s="113">
        <v>2000000</v>
      </c>
      <c r="H184" s="113">
        <v>1905028.17</v>
      </c>
      <c r="I184" s="113">
        <v>94971.830000000075</v>
      </c>
      <c r="J184" s="114"/>
      <c r="K184" s="114"/>
      <c r="L184" s="115">
        <v>45791</v>
      </c>
      <c r="M184" s="115">
        <v>45867</v>
      </c>
      <c r="N184" s="115">
        <v>45981</v>
      </c>
      <c r="O184" s="116" t="s">
        <v>118</v>
      </c>
      <c r="P184" s="114"/>
      <c r="Q184" s="114"/>
      <c r="R184" s="114"/>
    </row>
    <row r="185" spans="1:18" ht="28.35" customHeight="1" x14ac:dyDescent="0.2">
      <c r="A185" s="22" t="s">
        <v>1153</v>
      </c>
      <c r="B185" s="23" t="s">
        <v>83</v>
      </c>
      <c r="C185" s="23" t="s">
        <v>58</v>
      </c>
      <c r="D185" s="23" t="s">
        <v>59</v>
      </c>
      <c r="E185" s="22" t="s">
        <v>1154</v>
      </c>
      <c r="F185" s="23" t="s">
        <v>1155</v>
      </c>
      <c r="G185" s="113">
        <v>1150000</v>
      </c>
      <c r="H185" s="113">
        <v>1050326.93</v>
      </c>
      <c r="I185" s="113">
        <v>99673.070000000065</v>
      </c>
      <c r="J185" s="114"/>
      <c r="K185" s="114"/>
      <c r="L185" s="115">
        <v>45709</v>
      </c>
      <c r="M185" s="115">
        <v>45709</v>
      </c>
      <c r="N185" s="115">
        <v>45958</v>
      </c>
      <c r="O185" s="116" t="s">
        <v>118</v>
      </c>
      <c r="P185" s="114"/>
      <c r="Q185" s="114"/>
      <c r="R185" s="114"/>
    </row>
    <row r="186" spans="1:18" ht="28.35" customHeight="1" x14ac:dyDescent="0.2">
      <c r="A186" s="22" t="s">
        <v>1156</v>
      </c>
      <c r="B186" s="23" t="s">
        <v>83</v>
      </c>
      <c r="C186" s="23" t="s">
        <v>58</v>
      </c>
      <c r="D186" s="23" t="s">
        <v>59</v>
      </c>
      <c r="E186" s="22" t="s">
        <v>1157</v>
      </c>
      <c r="F186" s="23" t="s">
        <v>1158</v>
      </c>
      <c r="G186" s="113">
        <v>2350000</v>
      </c>
      <c r="H186" s="113">
        <v>2167637.7000000002</v>
      </c>
      <c r="I186" s="113">
        <v>182362.29999999981</v>
      </c>
      <c r="J186" s="114"/>
      <c r="K186" s="114"/>
      <c r="L186" s="115">
        <v>45700</v>
      </c>
      <c r="M186" s="115">
        <v>45820</v>
      </c>
      <c r="N186" s="115">
        <v>45925</v>
      </c>
      <c r="O186" s="116" t="s">
        <v>118</v>
      </c>
      <c r="P186" s="114"/>
      <c r="Q186" s="114"/>
      <c r="R186" s="114"/>
    </row>
    <row r="187" spans="1:18" ht="28.35" customHeight="1" x14ac:dyDescent="0.2">
      <c r="A187" s="22" t="s">
        <v>1159</v>
      </c>
      <c r="B187" s="23" t="s">
        <v>83</v>
      </c>
      <c r="C187" s="23" t="s">
        <v>58</v>
      </c>
      <c r="D187" s="23" t="s">
        <v>59</v>
      </c>
      <c r="E187" s="22" t="s">
        <v>1160</v>
      </c>
      <c r="F187" s="23" t="s">
        <v>1161</v>
      </c>
      <c r="G187" s="113">
        <v>2376000</v>
      </c>
      <c r="H187" s="113">
        <v>2376000</v>
      </c>
      <c r="I187" s="113">
        <v>0</v>
      </c>
      <c r="J187" s="114"/>
      <c r="K187" s="114"/>
      <c r="L187" s="115" t="s">
        <v>50</v>
      </c>
      <c r="M187" s="115" t="s">
        <v>62</v>
      </c>
      <c r="N187" s="115" t="s">
        <v>112</v>
      </c>
      <c r="O187" s="116" t="s">
        <v>63</v>
      </c>
      <c r="P187" s="114"/>
      <c r="Q187" s="114"/>
      <c r="R187" s="114"/>
    </row>
    <row r="188" spans="1:18" ht="28.35" customHeight="1" x14ac:dyDescent="0.2">
      <c r="A188" s="22" t="s">
        <v>1162</v>
      </c>
      <c r="B188" s="23" t="s">
        <v>83</v>
      </c>
      <c r="C188" s="23" t="s">
        <v>58</v>
      </c>
      <c r="D188" s="23" t="s">
        <v>59</v>
      </c>
      <c r="E188" s="22" t="s">
        <v>1163</v>
      </c>
      <c r="F188" s="23" t="s">
        <v>1164</v>
      </c>
      <c r="G188" s="113">
        <v>2278612.21</v>
      </c>
      <c r="H188" s="113">
        <v>2071680</v>
      </c>
      <c r="I188" s="113">
        <v>206932.20999999996</v>
      </c>
      <c r="J188" s="114"/>
      <c r="K188" s="114"/>
      <c r="L188" s="115">
        <v>45845</v>
      </c>
      <c r="M188" s="115">
        <v>45845</v>
      </c>
      <c r="N188" s="115">
        <v>45988</v>
      </c>
      <c r="O188" s="116" t="s">
        <v>118</v>
      </c>
      <c r="P188" s="114"/>
      <c r="Q188" s="114"/>
      <c r="R188" s="114"/>
    </row>
    <row r="189" spans="1:18" ht="28.35" customHeight="1" x14ac:dyDescent="0.2">
      <c r="A189" s="22" t="s">
        <v>1165</v>
      </c>
      <c r="B189" s="23" t="s">
        <v>83</v>
      </c>
      <c r="C189" s="23" t="s">
        <v>58</v>
      </c>
      <c r="D189" s="23" t="s">
        <v>59</v>
      </c>
      <c r="E189" s="22" t="s">
        <v>1166</v>
      </c>
      <c r="F189" s="23" t="s">
        <v>1167</v>
      </c>
      <c r="G189" s="113">
        <v>2400000</v>
      </c>
      <c r="H189" s="113">
        <v>2251212.1</v>
      </c>
      <c r="I189" s="113">
        <v>148787.89999999991</v>
      </c>
      <c r="J189" s="114"/>
      <c r="K189" s="114"/>
      <c r="L189" s="115">
        <v>44214</v>
      </c>
      <c r="M189" s="115">
        <v>45735</v>
      </c>
      <c r="N189" s="115">
        <v>45908</v>
      </c>
      <c r="O189" s="116" t="s">
        <v>118</v>
      </c>
      <c r="P189" s="114"/>
      <c r="Q189" s="114"/>
      <c r="R189" s="114"/>
    </row>
    <row r="190" spans="1:18" ht="28.35" customHeight="1" x14ac:dyDescent="0.2">
      <c r="A190" s="22" t="s">
        <v>1168</v>
      </c>
      <c r="B190" s="23" t="s">
        <v>83</v>
      </c>
      <c r="C190" s="23" t="s">
        <v>58</v>
      </c>
      <c r="D190" s="23" t="s">
        <v>59</v>
      </c>
      <c r="E190" s="22" t="s">
        <v>1169</v>
      </c>
      <c r="F190" s="23" t="s">
        <v>1170</v>
      </c>
      <c r="G190" s="113">
        <v>5000000</v>
      </c>
      <c r="H190" s="113">
        <v>4803549.0999999996</v>
      </c>
      <c r="I190" s="113">
        <v>196450.90000000037</v>
      </c>
      <c r="J190" s="114"/>
      <c r="K190" s="114"/>
      <c r="L190" s="115">
        <v>45509</v>
      </c>
      <c r="M190" s="115">
        <v>45743</v>
      </c>
      <c r="N190" s="115">
        <v>45841</v>
      </c>
      <c r="O190" s="116" t="s">
        <v>118</v>
      </c>
      <c r="P190" s="114"/>
      <c r="Q190" s="114"/>
      <c r="R190" s="114"/>
    </row>
    <row r="191" spans="1:18" ht="28.35" customHeight="1" x14ac:dyDescent="0.2">
      <c r="A191" s="22" t="s">
        <v>1171</v>
      </c>
      <c r="B191" s="23" t="s">
        <v>83</v>
      </c>
      <c r="C191" s="23" t="s">
        <v>58</v>
      </c>
      <c r="D191" s="23" t="s">
        <v>59</v>
      </c>
      <c r="E191" s="22" t="s">
        <v>1172</v>
      </c>
      <c r="F191" s="23" t="s">
        <v>1173</v>
      </c>
      <c r="G191" s="113">
        <v>4438000</v>
      </c>
      <c r="H191" s="113">
        <v>4191523.29</v>
      </c>
      <c r="I191" s="113">
        <v>246476.70999999996</v>
      </c>
      <c r="J191" s="114"/>
      <c r="K191" s="114"/>
      <c r="L191" s="115">
        <v>45603</v>
      </c>
      <c r="M191" s="115">
        <v>45840</v>
      </c>
      <c r="N191" s="115">
        <v>45932</v>
      </c>
      <c r="O191" s="116" t="s">
        <v>118</v>
      </c>
      <c r="P191" s="114"/>
      <c r="Q191" s="114"/>
      <c r="R191" s="114"/>
    </row>
    <row r="192" spans="1:18" ht="28.35" customHeight="1" x14ac:dyDescent="0.2">
      <c r="A192" s="22" t="s">
        <v>1174</v>
      </c>
      <c r="B192" s="23" t="s">
        <v>83</v>
      </c>
      <c r="C192" s="23" t="s">
        <v>58</v>
      </c>
      <c r="D192" s="23" t="s">
        <v>59</v>
      </c>
      <c r="E192" s="22" t="s">
        <v>1175</v>
      </c>
      <c r="F192" s="23" t="s">
        <v>1176</v>
      </c>
      <c r="G192" s="113">
        <v>2240000</v>
      </c>
      <c r="H192" s="113">
        <v>2127842.0299999998</v>
      </c>
      <c r="I192" s="113">
        <v>112157.9700000002</v>
      </c>
      <c r="J192" s="114"/>
      <c r="K192" s="114"/>
      <c r="L192" s="115">
        <v>45568</v>
      </c>
      <c r="M192" s="115">
        <v>45607</v>
      </c>
      <c r="N192" s="115">
        <v>45908</v>
      </c>
      <c r="O192" s="116" t="s">
        <v>118</v>
      </c>
      <c r="P192" s="114"/>
      <c r="Q192" s="114"/>
      <c r="R192" s="114"/>
    </row>
    <row r="193" spans="1:18" ht="28.35" customHeight="1" x14ac:dyDescent="0.2">
      <c r="A193" s="22" t="s">
        <v>1177</v>
      </c>
      <c r="B193" s="23" t="s">
        <v>83</v>
      </c>
      <c r="C193" s="23" t="s">
        <v>58</v>
      </c>
      <c r="D193" s="23" t="s">
        <v>59</v>
      </c>
      <c r="E193" s="22" t="s">
        <v>1178</v>
      </c>
      <c r="F193" s="23" t="s">
        <v>1179</v>
      </c>
      <c r="G193" s="113">
        <v>8490000</v>
      </c>
      <c r="H193" s="113">
        <v>8081204.29</v>
      </c>
      <c r="I193" s="113">
        <v>408795.70999999996</v>
      </c>
      <c r="J193" s="114"/>
      <c r="K193" s="114"/>
      <c r="L193" s="115">
        <v>45845</v>
      </c>
      <c r="M193" s="115">
        <v>45873</v>
      </c>
      <c r="N193" s="116" t="s">
        <v>48</v>
      </c>
      <c r="O193" s="116" t="s">
        <v>63</v>
      </c>
      <c r="P193" s="114"/>
      <c r="Q193" s="114"/>
      <c r="R193" s="114"/>
    </row>
    <row r="194" spans="1:18" ht="28.35" customHeight="1" x14ac:dyDescent="0.2">
      <c r="A194" s="22" t="s">
        <v>1180</v>
      </c>
      <c r="B194" s="23" t="s">
        <v>1086</v>
      </c>
      <c r="C194" s="23" t="s">
        <v>58</v>
      </c>
      <c r="D194" s="23" t="s">
        <v>1087</v>
      </c>
      <c r="E194" s="2" t="s">
        <v>1181</v>
      </c>
      <c r="F194" s="23" t="s">
        <v>1182</v>
      </c>
      <c r="G194" s="113">
        <v>39881013.530000001</v>
      </c>
      <c r="H194" s="113">
        <v>39881013.530000001</v>
      </c>
      <c r="I194" s="113">
        <v>0</v>
      </c>
      <c r="J194" s="114"/>
      <c r="K194" s="114"/>
      <c r="L194" s="115">
        <v>46066</v>
      </c>
      <c r="M194" s="115" t="s">
        <v>48</v>
      </c>
      <c r="N194" s="115" t="s">
        <v>66</v>
      </c>
      <c r="O194" s="116" t="s">
        <v>113</v>
      </c>
      <c r="P194" s="114"/>
      <c r="Q194" s="114"/>
      <c r="R194" s="114"/>
    </row>
    <row r="195" spans="1:18" ht="28.35" customHeight="1" x14ac:dyDescent="0.2">
      <c r="A195" s="22" t="s">
        <v>1183</v>
      </c>
      <c r="B195" s="23" t="s">
        <v>1184</v>
      </c>
      <c r="C195" s="23" t="s">
        <v>58</v>
      </c>
      <c r="D195" s="23" t="s">
        <v>1087</v>
      </c>
      <c r="E195" s="22" t="s">
        <v>1185</v>
      </c>
      <c r="F195" s="23" t="s">
        <v>1186</v>
      </c>
      <c r="G195" s="113">
        <v>34834498.549999997</v>
      </c>
      <c r="H195" s="113">
        <v>34834498.549999997</v>
      </c>
      <c r="I195" s="113">
        <v>0</v>
      </c>
      <c r="J195" s="114"/>
      <c r="K195" s="114"/>
      <c r="L195" s="115">
        <v>45839</v>
      </c>
      <c r="M195" s="116" t="s">
        <v>48</v>
      </c>
      <c r="N195" s="116" t="s">
        <v>48</v>
      </c>
      <c r="O195" s="116" t="s">
        <v>113</v>
      </c>
      <c r="P195" s="114"/>
      <c r="Q195" s="114"/>
      <c r="R195" s="114"/>
    </row>
    <row r="196" spans="1:18" ht="28.35" customHeight="1" x14ac:dyDescent="0.2">
      <c r="A196" s="22" t="s">
        <v>1187</v>
      </c>
      <c r="B196" s="23" t="s">
        <v>1086</v>
      </c>
      <c r="C196" s="23" t="s">
        <v>58</v>
      </c>
      <c r="D196" s="23" t="s">
        <v>1087</v>
      </c>
      <c r="E196" s="22" t="s">
        <v>1188</v>
      </c>
      <c r="F196" s="23" t="s">
        <v>1189</v>
      </c>
      <c r="G196" s="113">
        <v>8200000</v>
      </c>
      <c r="H196" s="113">
        <v>8200000</v>
      </c>
      <c r="I196" s="113">
        <v>0</v>
      </c>
      <c r="J196" s="114"/>
      <c r="K196" s="114"/>
      <c r="L196" s="115">
        <v>45751</v>
      </c>
      <c r="M196" s="116" t="s">
        <v>48</v>
      </c>
      <c r="N196" s="116" t="s">
        <v>48</v>
      </c>
      <c r="O196" s="116" t="s">
        <v>113</v>
      </c>
      <c r="P196" s="114"/>
      <c r="Q196" s="114"/>
      <c r="R196" s="114"/>
    </row>
    <row r="197" spans="1:18" ht="28.35" customHeight="1" x14ac:dyDescent="0.2">
      <c r="A197" s="142" t="s">
        <v>1190</v>
      </c>
      <c r="B197" s="23" t="s">
        <v>1086</v>
      </c>
      <c r="C197" s="142" t="s">
        <v>58</v>
      </c>
      <c r="D197" s="23" t="s">
        <v>1087</v>
      </c>
      <c r="E197" s="142" t="s">
        <v>1191</v>
      </c>
      <c r="F197" s="148" t="s">
        <v>1192</v>
      </c>
      <c r="G197" s="149">
        <v>34121312.890000001</v>
      </c>
      <c r="H197" s="149">
        <v>34121312.890000001</v>
      </c>
      <c r="I197" s="119">
        <v>0</v>
      </c>
      <c r="J197" s="114"/>
      <c r="K197" s="114"/>
      <c r="L197" s="157" t="s">
        <v>48</v>
      </c>
      <c r="M197" s="115" t="s">
        <v>49</v>
      </c>
      <c r="N197" s="115" t="s">
        <v>50</v>
      </c>
      <c r="O197" s="116" t="s">
        <v>113</v>
      </c>
      <c r="P197" s="114"/>
      <c r="Q197" s="114"/>
      <c r="R197" s="114"/>
    </row>
    <row r="198" spans="1:18" ht="28.35" customHeight="1" x14ac:dyDescent="0.2">
      <c r="A198" s="22" t="s">
        <v>1193</v>
      </c>
      <c r="B198" s="23" t="s">
        <v>1194</v>
      </c>
      <c r="C198" s="23" t="s">
        <v>58</v>
      </c>
      <c r="D198" s="23" t="s">
        <v>1087</v>
      </c>
      <c r="E198" s="22" t="s">
        <v>1195</v>
      </c>
      <c r="F198" s="23" t="s">
        <v>1196</v>
      </c>
      <c r="G198" s="113">
        <v>19527240.960000001</v>
      </c>
      <c r="H198" s="113">
        <v>19527240.960000001</v>
      </c>
      <c r="I198" s="113">
        <v>0</v>
      </c>
      <c r="J198" s="114"/>
      <c r="K198" s="114"/>
      <c r="L198" s="115" t="s">
        <v>49</v>
      </c>
      <c r="M198" s="115" t="s">
        <v>62</v>
      </c>
      <c r="N198" s="115" t="s">
        <v>112</v>
      </c>
      <c r="O198" s="116" t="s">
        <v>113</v>
      </c>
      <c r="P198" s="114"/>
      <c r="Q198" s="114"/>
      <c r="R198" s="114"/>
    </row>
    <row r="199" spans="1:18" ht="28.35" customHeight="1" x14ac:dyDescent="0.2">
      <c r="A199" s="22" t="s">
        <v>1197</v>
      </c>
      <c r="B199" s="23" t="s">
        <v>1198</v>
      </c>
      <c r="C199" s="23" t="s">
        <v>58</v>
      </c>
      <c r="D199" s="23" t="s">
        <v>1087</v>
      </c>
      <c r="E199" s="22" t="s">
        <v>1199</v>
      </c>
      <c r="F199" s="23" t="s">
        <v>1200</v>
      </c>
      <c r="G199" s="113">
        <v>11827900</v>
      </c>
      <c r="H199" s="113">
        <v>11827900</v>
      </c>
      <c r="I199" s="113">
        <v>0</v>
      </c>
      <c r="J199" s="114"/>
      <c r="K199" s="114"/>
      <c r="L199" s="115" t="s">
        <v>49</v>
      </c>
      <c r="M199" s="115" t="s">
        <v>62</v>
      </c>
      <c r="N199" s="115" t="s">
        <v>112</v>
      </c>
      <c r="O199" s="116" t="s">
        <v>113</v>
      </c>
      <c r="P199" s="114"/>
      <c r="Q199" s="114"/>
      <c r="R199" s="114"/>
    </row>
    <row r="200" spans="1:18" ht="28.35" customHeight="1" x14ac:dyDescent="0.2">
      <c r="A200" s="22" t="s">
        <v>1201</v>
      </c>
      <c r="B200" s="23" t="s">
        <v>1202</v>
      </c>
      <c r="C200" s="23" t="s">
        <v>58</v>
      </c>
      <c r="D200" s="23" t="s">
        <v>1087</v>
      </c>
      <c r="E200" s="22" t="s">
        <v>1203</v>
      </c>
      <c r="F200" s="23" t="s">
        <v>1204</v>
      </c>
      <c r="G200" s="113">
        <v>16179720.710000001</v>
      </c>
      <c r="H200" s="113">
        <v>16179720.710000001</v>
      </c>
      <c r="I200" s="113">
        <v>0</v>
      </c>
      <c r="J200" s="114"/>
      <c r="K200" s="114"/>
      <c r="L200" s="115" t="s">
        <v>49</v>
      </c>
      <c r="M200" s="115" t="s">
        <v>62</v>
      </c>
      <c r="N200" s="115" t="s">
        <v>112</v>
      </c>
      <c r="O200" s="116" t="s">
        <v>113</v>
      </c>
      <c r="P200" s="114"/>
      <c r="Q200" s="114"/>
      <c r="R200" s="114"/>
    </row>
    <row r="201" spans="1:18" ht="28.35" customHeight="1" x14ac:dyDescent="0.2">
      <c r="A201" s="22" t="s">
        <v>1274</v>
      </c>
      <c r="B201" s="23" t="s">
        <v>83</v>
      </c>
      <c r="C201" s="23" t="s">
        <v>58</v>
      </c>
      <c r="D201" s="23" t="s">
        <v>59</v>
      </c>
      <c r="E201" s="22" t="s">
        <v>1275</v>
      </c>
      <c r="F201" s="23" t="s">
        <v>1276</v>
      </c>
      <c r="G201" s="113">
        <v>1250000</v>
      </c>
      <c r="H201" s="113">
        <v>1099455.05</v>
      </c>
      <c r="I201" s="113">
        <v>150544.94999999995</v>
      </c>
      <c r="J201" s="114"/>
      <c r="K201" s="114"/>
      <c r="L201" s="115">
        <v>44458</v>
      </c>
      <c r="M201" s="115" t="s">
        <v>48</v>
      </c>
      <c r="N201" s="115" t="s">
        <v>66</v>
      </c>
      <c r="O201" s="116" t="s">
        <v>63</v>
      </c>
      <c r="P201" s="114"/>
      <c r="Q201" s="114"/>
      <c r="R201" s="114"/>
    </row>
    <row r="202" spans="1:18" ht="28.35" customHeight="1" x14ac:dyDescent="0.2">
      <c r="A202" s="22" t="s">
        <v>1277</v>
      </c>
      <c r="B202" s="23" t="s">
        <v>83</v>
      </c>
      <c r="C202" s="23" t="s">
        <v>58</v>
      </c>
      <c r="D202" s="23" t="s">
        <v>59</v>
      </c>
      <c r="E202" s="22" t="s">
        <v>1278</v>
      </c>
      <c r="F202" s="23" t="s">
        <v>1279</v>
      </c>
      <c r="G202" s="113">
        <v>640150</v>
      </c>
      <c r="H202" s="113">
        <v>640150</v>
      </c>
      <c r="I202" s="113">
        <v>0</v>
      </c>
      <c r="J202" s="114"/>
      <c r="K202" s="114"/>
      <c r="L202" s="115">
        <v>45401</v>
      </c>
      <c r="M202" s="115" t="s">
        <v>48</v>
      </c>
      <c r="N202" s="115" t="s">
        <v>66</v>
      </c>
      <c r="O202" s="116" t="s">
        <v>63</v>
      </c>
      <c r="P202" s="114"/>
      <c r="Q202" s="114"/>
      <c r="R202" s="114"/>
    </row>
    <row r="203" spans="1:18" ht="28.35" customHeight="1" x14ac:dyDescent="0.2">
      <c r="A203" s="22" t="s">
        <v>1284</v>
      </c>
      <c r="B203" s="23" t="s">
        <v>1285</v>
      </c>
      <c r="C203" s="23" t="s">
        <v>58</v>
      </c>
      <c r="D203" s="23" t="s">
        <v>778</v>
      </c>
      <c r="E203" s="22" t="s">
        <v>1286</v>
      </c>
      <c r="F203" s="23" t="s">
        <v>1287</v>
      </c>
      <c r="G203" s="113">
        <v>8420000</v>
      </c>
      <c r="H203" s="113">
        <v>241841.13</v>
      </c>
      <c r="I203" s="113">
        <v>8178158.8700000001</v>
      </c>
      <c r="J203" s="114"/>
      <c r="K203" s="114"/>
      <c r="L203" s="115">
        <v>44019</v>
      </c>
      <c r="M203" s="115">
        <v>45021</v>
      </c>
      <c r="N203" s="115">
        <v>45961</v>
      </c>
      <c r="O203" s="116" t="s">
        <v>832</v>
      </c>
      <c r="P203" s="114"/>
      <c r="Q203" s="114"/>
      <c r="R203" s="114"/>
    </row>
    <row r="204" spans="1:18" ht="28.35" customHeight="1" x14ac:dyDescent="0.2">
      <c r="A204" s="22" t="s">
        <v>1288</v>
      </c>
      <c r="B204" s="23" t="s">
        <v>1285</v>
      </c>
      <c r="C204" s="23" t="s">
        <v>58</v>
      </c>
      <c r="D204" s="23" t="s">
        <v>778</v>
      </c>
      <c r="E204" s="22" t="s">
        <v>1289</v>
      </c>
      <c r="F204" s="23" t="s">
        <v>1290</v>
      </c>
      <c r="G204" s="113">
        <v>16492730.810000001</v>
      </c>
      <c r="H204" s="113">
        <v>3037730.81</v>
      </c>
      <c r="I204" s="113">
        <v>13455000</v>
      </c>
      <c r="J204" s="114"/>
      <c r="K204" s="114"/>
      <c r="L204" s="115">
        <v>43868</v>
      </c>
      <c r="M204" s="115">
        <v>44916</v>
      </c>
      <c r="N204" s="115">
        <v>45623</v>
      </c>
      <c r="O204" s="116" t="s">
        <v>832</v>
      </c>
      <c r="P204" s="114"/>
      <c r="Q204" s="114"/>
      <c r="R204" s="114"/>
    </row>
    <row r="205" spans="1:18" ht="28.35" customHeight="1" x14ac:dyDescent="0.2">
      <c r="A205" s="22" t="s">
        <v>1291</v>
      </c>
      <c r="B205" s="23" t="s">
        <v>1285</v>
      </c>
      <c r="C205" s="23" t="s">
        <v>58</v>
      </c>
      <c r="D205" s="23" t="s">
        <v>778</v>
      </c>
      <c r="E205" s="22" t="s">
        <v>1292</v>
      </c>
      <c r="F205" s="23" t="s">
        <v>1293</v>
      </c>
      <c r="G205" s="113">
        <v>18166470.829999998</v>
      </c>
      <c r="H205" s="113">
        <v>903124.3</v>
      </c>
      <c r="I205" s="113">
        <v>17263346.529999997</v>
      </c>
      <c r="J205" s="114"/>
      <c r="K205" s="114"/>
      <c r="L205" s="115">
        <v>43887</v>
      </c>
      <c r="M205" s="115">
        <v>45299</v>
      </c>
      <c r="N205" s="115">
        <v>46100</v>
      </c>
      <c r="O205" s="116" t="s">
        <v>832</v>
      </c>
      <c r="P205" s="114"/>
      <c r="Q205" s="114"/>
      <c r="R205" s="114"/>
    </row>
    <row r="206" spans="1:18" ht="28.35" customHeight="1" x14ac:dyDescent="0.2">
      <c r="A206" s="22" t="s">
        <v>1294</v>
      </c>
      <c r="B206" s="23" t="s">
        <v>1285</v>
      </c>
      <c r="C206" s="23" t="s">
        <v>58</v>
      </c>
      <c r="D206" s="23" t="s">
        <v>778</v>
      </c>
      <c r="E206" s="22" t="s">
        <v>1295</v>
      </c>
      <c r="F206" s="23" t="s">
        <v>1296</v>
      </c>
      <c r="G206" s="113">
        <v>30050300</v>
      </c>
      <c r="H206" s="113">
        <v>19550300</v>
      </c>
      <c r="I206" s="113">
        <v>10500000</v>
      </c>
      <c r="J206" s="114"/>
      <c r="K206" s="114"/>
      <c r="L206" s="115">
        <v>43852</v>
      </c>
      <c r="M206" s="115">
        <v>45322</v>
      </c>
      <c r="N206" s="115" t="s">
        <v>48</v>
      </c>
      <c r="O206" s="116" t="s">
        <v>63</v>
      </c>
      <c r="P206" s="114"/>
      <c r="Q206" s="114"/>
      <c r="R206" s="114"/>
    </row>
    <row r="207" spans="1:18" ht="28.35" customHeight="1" x14ac:dyDescent="0.2">
      <c r="A207" s="22" t="s">
        <v>1297</v>
      </c>
      <c r="B207" s="23" t="s">
        <v>1285</v>
      </c>
      <c r="C207" s="23" t="s">
        <v>58</v>
      </c>
      <c r="D207" s="23" t="s">
        <v>778</v>
      </c>
      <c r="E207" s="22" t="s">
        <v>1298</v>
      </c>
      <c r="F207" s="23" t="s">
        <v>1299</v>
      </c>
      <c r="G207" s="113">
        <v>89500000</v>
      </c>
      <c r="H207" s="113">
        <v>9235418.7400000002</v>
      </c>
      <c r="I207" s="113">
        <v>80264581.260000005</v>
      </c>
      <c r="J207" s="114"/>
      <c r="K207" s="114"/>
      <c r="L207" s="115">
        <v>44270</v>
      </c>
      <c r="M207" s="115">
        <v>45322</v>
      </c>
      <c r="N207" s="115" t="s">
        <v>48</v>
      </c>
      <c r="O207" s="116" t="s">
        <v>107</v>
      </c>
      <c r="P207" s="114"/>
      <c r="Q207" s="114"/>
      <c r="R207" s="114"/>
    </row>
    <row r="208" spans="1:18" ht="28.35" customHeight="1" x14ac:dyDescent="0.2">
      <c r="A208" s="22" t="s">
        <v>1300</v>
      </c>
      <c r="B208" s="23" t="s">
        <v>1285</v>
      </c>
      <c r="C208" s="23" t="s">
        <v>58</v>
      </c>
      <c r="D208" s="23" t="s">
        <v>778</v>
      </c>
      <c r="E208" s="22" t="s">
        <v>1301</v>
      </c>
      <c r="F208" s="23" t="s">
        <v>1302</v>
      </c>
      <c r="G208" s="113">
        <v>7917690</v>
      </c>
      <c r="H208" s="113">
        <v>2917690</v>
      </c>
      <c r="I208" s="113">
        <v>5000000</v>
      </c>
      <c r="J208" s="114"/>
      <c r="K208" s="114"/>
      <c r="L208" s="115">
        <v>43649</v>
      </c>
      <c r="M208" s="115">
        <v>45359</v>
      </c>
      <c r="N208" s="115" t="s">
        <v>48</v>
      </c>
      <c r="O208" s="116" t="s">
        <v>107</v>
      </c>
      <c r="P208" s="114"/>
      <c r="Q208" s="114"/>
      <c r="R208" s="114"/>
    </row>
    <row r="209" spans="1:18" ht="28.35" customHeight="1" x14ac:dyDescent="0.2">
      <c r="A209" s="22" t="s">
        <v>1306</v>
      </c>
      <c r="B209" s="23" t="s">
        <v>83</v>
      </c>
      <c r="C209" s="23" t="s">
        <v>58</v>
      </c>
      <c r="D209" s="23" t="s">
        <v>59</v>
      </c>
      <c r="E209" s="22" t="s">
        <v>1307</v>
      </c>
      <c r="F209" s="23" t="s">
        <v>1308</v>
      </c>
      <c r="G209" s="113">
        <v>1600000</v>
      </c>
      <c r="H209" s="113">
        <v>1600000</v>
      </c>
      <c r="I209" s="113">
        <v>0</v>
      </c>
      <c r="J209" s="114"/>
      <c r="K209" s="114"/>
      <c r="L209" s="115">
        <v>45434</v>
      </c>
      <c r="M209" s="115">
        <v>45434</v>
      </c>
      <c r="N209" s="115" t="s">
        <v>48</v>
      </c>
      <c r="O209" s="116" t="s">
        <v>63</v>
      </c>
      <c r="P209" s="114"/>
      <c r="Q209" s="114"/>
      <c r="R209" s="114"/>
    </row>
    <row r="210" spans="1:18" ht="28.35" customHeight="1" x14ac:dyDescent="0.2">
      <c r="A210" s="22" t="s">
        <v>1309</v>
      </c>
      <c r="B210" s="23" t="s">
        <v>83</v>
      </c>
      <c r="C210" s="23" t="s">
        <v>58</v>
      </c>
      <c r="D210" s="23" t="s">
        <v>59</v>
      </c>
      <c r="E210" s="22" t="s">
        <v>1310</v>
      </c>
      <c r="F210" s="23" t="s">
        <v>1311</v>
      </c>
      <c r="G210" s="113">
        <v>6000000</v>
      </c>
      <c r="H210" s="113">
        <v>6000000</v>
      </c>
      <c r="I210" s="113">
        <v>0</v>
      </c>
      <c r="J210" s="114"/>
      <c r="K210" s="114"/>
      <c r="L210" s="115">
        <v>45212</v>
      </c>
      <c r="M210" s="115">
        <v>45965</v>
      </c>
      <c r="N210" s="115">
        <v>45982</v>
      </c>
      <c r="O210" s="116" t="s">
        <v>118</v>
      </c>
      <c r="P210" s="114"/>
      <c r="Q210" s="114"/>
      <c r="R210" s="114"/>
    </row>
    <row r="211" spans="1:18" ht="28.35" customHeight="1" x14ac:dyDescent="0.2">
      <c r="A211" s="22" t="s">
        <v>1312</v>
      </c>
      <c r="B211" s="23" t="s">
        <v>1285</v>
      </c>
      <c r="C211" s="23" t="s">
        <v>58</v>
      </c>
      <c r="D211" s="23" t="s">
        <v>778</v>
      </c>
      <c r="E211" s="22" t="s">
        <v>1313</v>
      </c>
      <c r="F211" s="23" t="s">
        <v>1314</v>
      </c>
      <c r="G211" s="113">
        <v>2430000</v>
      </c>
      <c r="H211" s="113">
        <v>567000</v>
      </c>
      <c r="I211" s="113">
        <v>1863000</v>
      </c>
      <c r="J211" s="114"/>
      <c r="K211" s="114"/>
      <c r="L211" s="115">
        <v>45645</v>
      </c>
      <c r="M211" s="115">
        <v>45757</v>
      </c>
      <c r="N211" s="115" t="s">
        <v>48</v>
      </c>
      <c r="O211" s="116" t="s">
        <v>62</v>
      </c>
      <c r="P211" s="114"/>
      <c r="Q211" s="114"/>
      <c r="R211" s="114"/>
    </row>
    <row r="212" spans="1:18" ht="28.35" customHeight="1" x14ac:dyDescent="0.2">
      <c r="A212" s="22" t="s">
        <v>1318</v>
      </c>
      <c r="B212" s="23" t="s">
        <v>1285</v>
      </c>
      <c r="C212" s="23" t="s">
        <v>58</v>
      </c>
      <c r="D212" s="23" t="s">
        <v>778</v>
      </c>
      <c r="E212" s="22" t="s">
        <v>1319</v>
      </c>
      <c r="F212" s="23" t="s">
        <v>1320</v>
      </c>
      <c r="G212" s="113">
        <v>80417153.840000004</v>
      </c>
      <c r="H212" s="113">
        <v>45017153.850000001</v>
      </c>
      <c r="I212" s="113">
        <v>35399999.990000002</v>
      </c>
      <c r="J212" s="114"/>
      <c r="K212" s="114"/>
      <c r="L212" s="115">
        <v>44599</v>
      </c>
      <c r="M212" s="115">
        <v>45862</v>
      </c>
      <c r="N212" s="115" t="s">
        <v>48</v>
      </c>
      <c r="O212" s="116" t="s">
        <v>107</v>
      </c>
      <c r="P212" s="114"/>
      <c r="Q212" s="114"/>
      <c r="R212" s="114"/>
    </row>
    <row r="213" spans="1:18" ht="28.35" customHeight="1" x14ac:dyDescent="0.2">
      <c r="A213" s="22" t="s">
        <v>1324</v>
      </c>
      <c r="B213" s="23" t="s">
        <v>1285</v>
      </c>
      <c r="C213" s="23" t="s">
        <v>58</v>
      </c>
      <c r="D213" s="23" t="s">
        <v>778</v>
      </c>
      <c r="E213" s="22" t="s">
        <v>1325</v>
      </c>
      <c r="F213" s="23" t="s">
        <v>1326</v>
      </c>
      <c r="G213" s="113">
        <v>7929000</v>
      </c>
      <c r="H213" s="113">
        <v>814000</v>
      </c>
      <c r="I213" s="113">
        <v>7115000</v>
      </c>
      <c r="J213" s="114"/>
      <c r="K213" s="114"/>
      <c r="L213" s="115">
        <v>43657</v>
      </c>
      <c r="M213" s="115">
        <v>43887</v>
      </c>
      <c r="N213" s="116" t="s">
        <v>48</v>
      </c>
      <c r="O213" s="116" t="s">
        <v>832</v>
      </c>
      <c r="P213" s="114"/>
      <c r="Q213" s="114"/>
      <c r="R213" s="114"/>
    </row>
    <row r="214" spans="1:18" ht="28.35" customHeight="1" x14ac:dyDescent="0.2">
      <c r="A214" s="22" t="s">
        <v>1327</v>
      </c>
      <c r="B214" s="23" t="s">
        <v>1285</v>
      </c>
      <c r="C214" s="23" t="s">
        <v>58</v>
      </c>
      <c r="D214" s="23" t="s">
        <v>778</v>
      </c>
      <c r="E214" s="22" t="s">
        <v>1328</v>
      </c>
      <c r="F214" s="23" t="s">
        <v>1329</v>
      </c>
      <c r="G214" s="113">
        <v>7500000</v>
      </c>
      <c r="H214" s="113">
        <v>2445424.88</v>
      </c>
      <c r="I214" s="113">
        <v>5054575.12</v>
      </c>
      <c r="J214" s="114"/>
      <c r="K214" s="114"/>
      <c r="L214" s="115">
        <v>43083</v>
      </c>
      <c r="M214" s="115" t="s">
        <v>48</v>
      </c>
      <c r="N214" s="115" t="s">
        <v>66</v>
      </c>
      <c r="O214" s="116" t="s">
        <v>107</v>
      </c>
      <c r="P214" s="114"/>
      <c r="Q214" s="114"/>
      <c r="R214" s="114"/>
    </row>
    <row r="215" spans="1:18" ht="28.35" customHeight="1" x14ac:dyDescent="0.2">
      <c r="A215" s="22" t="s">
        <v>1330</v>
      </c>
      <c r="B215" s="23" t="s">
        <v>1285</v>
      </c>
      <c r="C215" s="23" t="s">
        <v>58</v>
      </c>
      <c r="D215" s="23" t="s">
        <v>778</v>
      </c>
      <c r="E215" s="22" t="s">
        <v>1331</v>
      </c>
      <c r="F215" s="23" t="s">
        <v>1332</v>
      </c>
      <c r="G215" s="113">
        <v>511257962.31</v>
      </c>
      <c r="H215" s="113">
        <v>1467000</v>
      </c>
      <c r="I215" s="113">
        <v>509790962.31</v>
      </c>
      <c r="J215" s="114"/>
      <c r="K215" s="114"/>
      <c r="L215" s="115">
        <v>43556</v>
      </c>
      <c r="M215" s="115" t="s">
        <v>48</v>
      </c>
      <c r="N215" s="115" t="s">
        <v>66</v>
      </c>
      <c r="O215" s="116" t="s">
        <v>832</v>
      </c>
      <c r="P215" s="114"/>
      <c r="Q215" s="114"/>
      <c r="R215" s="114"/>
    </row>
    <row r="216" spans="1:18" ht="28.35" customHeight="1" x14ac:dyDescent="0.2">
      <c r="A216" s="22" t="s">
        <v>1333</v>
      </c>
      <c r="B216" s="23" t="s">
        <v>1285</v>
      </c>
      <c r="C216" s="23" t="s">
        <v>58</v>
      </c>
      <c r="D216" s="23" t="s">
        <v>778</v>
      </c>
      <c r="E216" s="22" t="s">
        <v>1334</v>
      </c>
      <c r="F216" s="23" t="s">
        <v>1335</v>
      </c>
      <c r="G216" s="113">
        <v>23800000</v>
      </c>
      <c r="H216" s="113">
        <v>5400000</v>
      </c>
      <c r="I216" s="113">
        <v>18400000</v>
      </c>
      <c r="J216" s="114"/>
      <c r="K216" s="114"/>
      <c r="L216" s="115">
        <v>43647</v>
      </c>
      <c r="M216" s="115" t="s">
        <v>48</v>
      </c>
      <c r="N216" s="115" t="s">
        <v>66</v>
      </c>
      <c r="O216" s="116" t="s">
        <v>63</v>
      </c>
      <c r="P216" s="114"/>
      <c r="Q216" s="114"/>
      <c r="R216" s="114"/>
    </row>
    <row r="217" spans="1:18" ht="28.35" customHeight="1" x14ac:dyDescent="0.2">
      <c r="A217" s="22" t="s">
        <v>1336</v>
      </c>
      <c r="B217" s="23" t="s">
        <v>1285</v>
      </c>
      <c r="C217" s="23" t="s">
        <v>58</v>
      </c>
      <c r="D217" s="23" t="s">
        <v>778</v>
      </c>
      <c r="E217" s="22" t="s">
        <v>1337</v>
      </c>
      <c r="F217" s="23" t="s">
        <v>1338</v>
      </c>
      <c r="G217" s="113">
        <v>106382263.23999999</v>
      </c>
      <c r="H217" s="113">
        <v>74050000</v>
      </c>
      <c r="I217" s="113">
        <v>32332263.239999995</v>
      </c>
      <c r="J217" s="114"/>
      <c r="K217" s="114"/>
      <c r="L217" s="115">
        <v>43668</v>
      </c>
      <c r="M217" s="115" t="s">
        <v>48</v>
      </c>
      <c r="N217" s="115" t="s">
        <v>66</v>
      </c>
      <c r="O217" s="116" t="s">
        <v>63</v>
      </c>
      <c r="P217" s="114"/>
      <c r="Q217" s="114"/>
      <c r="R217" s="114"/>
    </row>
    <row r="218" spans="1:18" ht="28.35" customHeight="1" x14ac:dyDescent="0.2">
      <c r="A218" s="22" t="s">
        <v>1339</v>
      </c>
      <c r="B218" s="23" t="s">
        <v>1285</v>
      </c>
      <c r="C218" s="23" t="s">
        <v>58</v>
      </c>
      <c r="D218" s="23" t="s">
        <v>778</v>
      </c>
      <c r="E218" s="22" t="s">
        <v>1340</v>
      </c>
      <c r="F218" s="23" t="s">
        <v>1341</v>
      </c>
      <c r="G218" s="113">
        <v>1089046547.25</v>
      </c>
      <c r="H218" s="113">
        <v>1472734.87</v>
      </c>
      <c r="I218" s="113">
        <v>1087573812.3800001</v>
      </c>
      <c r="J218" s="114"/>
      <c r="K218" s="114"/>
      <c r="L218" s="115">
        <v>43874</v>
      </c>
      <c r="M218" s="115" t="s">
        <v>48</v>
      </c>
      <c r="N218" s="115" t="s">
        <v>66</v>
      </c>
      <c r="O218" s="116" t="s">
        <v>832</v>
      </c>
      <c r="P218" s="114"/>
      <c r="Q218" s="114"/>
      <c r="R218" s="114"/>
    </row>
    <row r="219" spans="1:18" ht="28.35" customHeight="1" x14ac:dyDescent="0.2">
      <c r="A219" s="22" t="s">
        <v>1342</v>
      </c>
      <c r="B219" s="23" t="s">
        <v>1285</v>
      </c>
      <c r="C219" s="23" t="s">
        <v>58</v>
      </c>
      <c r="D219" s="23" t="s">
        <v>778</v>
      </c>
      <c r="E219" s="22" t="s">
        <v>1343</v>
      </c>
      <c r="F219" s="23" t="s">
        <v>1344</v>
      </c>
      <c r="G219" s="113">
        <v>60975122</v>
      </c>
      <c r="H219" s="113">
        <v>47975122</v>
      </c>
      <c r="I219" s="113">
        <v>13000000</v>
      </c>
      <c r="J219" s="114"/>
      <c r="K219" s="114"/>
      <c r="L219" s="115">
        <v>44133</v>
      </c>
      <c r="M219" s="115" t="s">
        <v>48</v>
      </c>
      <c r="N219" s="115" t="s">
        <v>66</v>
      </c>
      <c r="O219" s="116" t="s">
        <v>118</v>
      </c>
      <c r="P219" s="114"/>
      <c r="Q219" s="114"/>
      <c r="R219" s="114"/>
    </row>
    <row r="220" spans="1:18" ht="28.35" customHeight="1" x14ac:dyDescent="0.2">
      <c r="A220" s="22" t="s">
        <v>1345</v>
      </c>
      <c r="B220" s="23" t="s">
        <v>1285</v>
      </c>
      <c r="C220" s="23" t="s">
        <v>58</v>
      </c>
      <c r="D220" s="23" t="s">
        <v>778</v>
      </c>
      <c r="E220" s="22" t="s">
        <v>1346</v>
      </c>
      <c r="F220" s="23" t="s">
        <v>1347</v>
      </c>
      <c r="G220" s="113">
        <v>5700000</v>
      </c>
      <c r="H220" s="113">
        <v>2239400</v>
      </c>
      <c r="I220" s="113">
        <v>3460600</v>
      </c>
      <c r="J220" s="114"/>
      <c r="K220" s="114"/>
      <c r="L220" s="115">
        <v>45335</v>
      </c>
      <c r="M220" s="115" t="s">
        <v>48</v>
      </c>
      <c r="N220" s="115" t="s">
        <v>66</v>
      </c>
      <c r="O220" s="116" t="s">
        <v>62</v>
      </c>
      <c r="P220" s="114"/>
      <c r="Q220" s="114"/>
      <c r="R220" s="114"/>
    </row>
    <row r="221" spans="1:18" ht="28.35" customHeight="1" x14ac:dyDescent="0.2">
      <c r="A221" s="22" t="s">
        <v>1348</v>
      </c>
      <c r="B221" s="23" t="s">
        <v>1285</v>
      </c>
      <c r="C221" s="23" t="s">
        <v>58</v>
      </c>
      <c r="D221" s="23" t="s">
        <v>778</v>
      </c>
      <c r="E221" s="22" t="s">
        <v>1349</v>
      </c>
      <c r="F221" s="23" t="s">
        <v>1350</v>
      </c>
      <c r="G221" s="113">
        <v>16850000</v>
      </c>
      <c r="H221" s="113">
        <v>15850000</v>
      </c>
      <c r="I221" s="113">
        <v>1000000</v>
      </c>
      <c r="J221" s="114"/>
      <c r="K221" s="114"/>
      <c r="L221" s="115">
        <v>45839</v>
      </c>
      <c r="M221" s="115" t="s">
        <v>48</v>
      </c>
      <c r="N221" s="115" t="s">
        <v>66</v>
      </c>
      <c r="O221" s="116" t="s">
        <v>118</v>
      </c>
      <c r="P221" s="114"/>
      <c r="Q221" s="114"/>
      <c r="R221" s="114"/>
    </row>
    <row r="222" spans="1:18" ht="28.35" customHeight="1" x14ac:dyDescent="0.2">
      <c r="A222" s="22" t="s">
        <v>1351</v>
      </c>
      <c r="B222" s="23" t="s">
        <v>1285</v>
      </c>
      <c r="C222" s="23" t="s">
        <v>58</v>
      </c>
      <c r="D222" s="23" t="s">
        <v>778</v>
      </c>
      <c r="E222" s="22" t="s">
        <v>1352</v>
      </c>
      <c r="F222" s="23" t="s">
        <v>1353</v>
      </c>
      <c r="G222" s="113">
        <v>52250000</v>
      </c>
      <c r="H222" s="113">
        <v>33950000</v>
      </c>
      <c r="I222" s="113">
        <v>18300000</v>
      </c>
      <c r="J222" s="114"/>
      <c r="K222" s="114"/>
      <c r="L222" s="115">
        <v>44265</v>
      </c>
      <c r="M222" s="115" t="s">
        <v>48</v>
      </c>
      <c r="N222" s="115" t="s">
        <v>66</v>
      </c>
      <c r="O222" s="116" t="s">
        <v>107</v>
      </c>
      <c r="P222" s="114"/>
      <c r="Q222" s="114"/>
      <c r="R222" s="114"/>
    </row>
    <row r="223" spans="1:18" ht="28.35" customHeight="1" x14ac:dyDescent="0.2">
      <c r="A223" s="22" t="s">
        <v>1354</v>
      </c>
      <c r="B223" s="23" t="s">
        <v>1285</v>
      </c>
      <c r="C223" s="23" t="s">
        <v>58</v>
      </c>
      <c r="D223" s="23" t="s">
        <v>778</v>
      </c>
      <c r="E223" s="22" t="s">
        <v>1355</v>
      </c>
      <c r="F223" s="23" t="s">
        <v>1356</v>
      </c>
      <c r="G223" s="113">
        <v>3430577.66</v>
      </c>
      <c r="H223" s="113">
        <v>329680.90999999997</v>
      </c>
      <c r="I223" s="113">
        <v>3100896.75</v>
      </c>
      <c r="J223" s="114"/>
      <c r="K223" s="114"/>
      <c r="L223" s="115">
        <v>44105</v>
      </c>
      <c r="M223" s="115" t="s">
        <v>48</v>
      </c>
      <c r="N223" s="115" t="s">
        <v>66</v>
      </c>
      <c r="O223" s="116" t="s">
        <v>62</v>
      </c>
      <c r="P223" s="114"/>
      <c r="Q223" s="114"/>
      <c r="R223" s="114"/>
    </row>
    <row r="224" spans="1:18" ht="28.35" customHeight="1" x14ac:dyDescent="0.2">
      <c r="A224" s="22" t="s">
        <v>1357</v>
      </c>
      <c r="B224" s="23" t="s">
        <v>1285</v>
      </c>
      <c r="C224" s="23" t="s">
        <v>58</v>
      </c>
      <c r="D224" s="23" t="s">
        <v>778</v>
      </c>
      <c r="E224" s="22" t="s">
        <v>1358</v>
      </c>
      <c r="F224" s="23" t="s">
        <v>1359</v>
      </c>
      <c r="G224" s="113">
        <v>12800000</v>
      </c>
      <c r="H224" s="113">
        <v>4200000</v>
      </c>
      <c r="I224" s="113">
        <v>8600000</v>
      </c>
      <c r="J224" s="114"/>
      <c r="K224" s="114"/>
      <c r="L224" s="115">
        <v>44105</v>
      </c>
      <c r="M224" s="115">
        <v>44743</v>
      </c>
      <c r="N224" s="116" t="s">
        <v>48</v>
      </c>
      <c r="O224" s="116" t="s">
        <v>832</v>
      </c>
      <c r="P224" s="114"/>
      <c r="Q224" s="114"/>
      <c r="R224" s="114"/>
    </row>
    <row r="225" spans="1:18" ht="28.35" customHeight="1" x14ac:dyDescent="0.2">
      <c r="A225" s="22" t="s">
        <v>1360</v>
      </c>
      <c r="B225" s="23" t="s">
        <v>1285</v>
      </c>
      <c r="C225" s="23" t="s">
        <v>58</v>
      </c>
      <c r="D225" s="23" t="s">
        <v>778</v>
      </c>
      <c r="E225" s="22" t="s">
        <v>1361</v>
      </c>
      <c r="F225" s="23" t="s">
        <v>1362</v>
      </c>
      <c r="G225" s="113">
        <v>301176437.06</v>
      </c>
      <c r="H225" s="113">
        <v>1467000</v>
      </c>
      <c r="I225" s="113">
        <v>299709437.06</v>
      </c>
      <c r="J225" s="114"/>
      <c r="K225" s="114"/>
      <c r="L225" s="115">
        <v>45196</v>
      </c>
      <c r="M225" s="115" t="s">
        <v>48</v>
      </c>
      <c r="N225" s="115" t="s">
        <v>66</v>
      </c>
      <c r="O225" s="116" t="s">
        <v>832</v>
      </c>
      <c r="P225" s="114"/>
      <c r="Q225" s="114"/>
      <c r="R225" s="114"/>
    </row>
    <row r="226" spans="1:18" ht="28.35" customHeight="1" x14ac:dyDescent="0.2">
      <c r="A226" s="22" t="s">
        <v>1363</v>
      </c>
      <c r="B226" s="23" t="s">
        <v>1285</v>
      </c>
      <c r="C226" s="23" t="s">
        <v>58</v>
      </c>
      <c r="D226" s="23" t="s">
        <v>778</v>
      </c>
      <c r="E226" s="22" t="s">
        <v>1364</v>
      </c>
      <c r="F226" s="23" t="s">
        <v>1365</v>
      </c>
      <c r="G226" s="113">
        <v>8000000</v>
      </c>
      <c r="H226" s="113">
        <v>7190000</v>
      </c>
      <c r="I226" s="113">
        <v>810000</v>
      </c>
      <c r="J226" s="114"/>
      <c r="K226" s="114"/>
      <c r="L226" s="116" t="s">
        <v>48</v>
      </c>
      <c r="M226" s="115" t="s">
        <v>66</v>
      </c>
      <c r="N226" s="115" t="s">
        <v>49</v>
      </c>
      <c r="O226" s="116" t="s">
        <v>62</v>
      </c>
      <c r="P226" s="114"/>
      <c r="Q226" s="114"/>
      <c r="R226" s="114"/>
    </row>
    <row r="227" spans="1:18" ht="28.35" customHeight="1" x14ac:dyDescent="0.2">
      <c r="A227" s="22" t="s">
        <v>1366</v>
      </c>
      <c r="B227" s="23" t="s">
        <v>1285</v>
      </c>
      <c r="C227" s="23" t="s">
        <v>58</v>
      </c>
      <c r="D227" s="23" t="s">
        <v>778</v>
      </c>
      <c r="E227" s="22" t="s">
        <v>1367</v>
      </c>
      <c r="F227" s="23" t="s">
        <v>1368</v>
      </c>
      <c r="G227" s="113">
        <v>13500000</v>
      </c>
      <c r="H227" s="113">
        <v>9062700</v>
      </c>
      <c r="I227" s="113">
        <v>4437300</v>
      </c>
      <c r="J227" s="114"/>
      <c r="K227" s="114"/>
      <c r="L227" s="115">
        <v>45362</v>
      </c>
      <c r="M227" s="115" t="s">
        <v>48</v>
      </c>
      <c r="N227" s="115" t="s">
        <v>66</v>
      </c>
      <c r="O227" s="116" t="s">
        <v>107</v>
      </c>
      <c r="P227" s="114"/>
      <c r="Q227" s="114"/>
      <c r="R227" s="114"/>
    </row>
    <row r="228" spans="1:18" ht="28.35" customHeight="1" x14ac:dyDescent="0.2">
      <c r="A228" s="22" t="s">
        <v>1369</v>
      </c>
      <c r="B228" s="23" t="s">
        <v>1285</v>
      </c>
      <c r="C228" s="23" t="s">
        <v>58</v>
      </c>
      <c r="D228" s="23" t="s">
        <v>778</v>
      </c>
      <c r="E228" s="22" t="s">
        <v>1370</v>
      </c>
      <c r="F228" s="23" t="s">
        <v>1371</v>
      </c>
      <c r="G228" s="113">
        <v>15800000</v>
      </c>
      <c r="H228" s="113">
        <v>2010000</v>
      </c>
      <c r="I228" s="113">
        <v>13790000</v>
      </c>
      <c r="J228" s="114"/>
      <c r="K228" s="114"/>
      <c r="L228" s="115">
        <v>45530</v>
      </c>
      <c r="M228" s="115">
        <v>46045</v>
      </c>
      <c r="N228" s="115" t="s">
        <v>48</v>
      </c>
      <c r="O228" s="116" t="s">
        <v>107</v>
      </c>
      <c r="P228" s="114"/>
      <c r="Q228" s="114"/>
      <c r="R228" s="114"/>
    </row>
    <row r="229" spans="1:18" ht="28.35" customHeight="1" x14ac:dyDescent="0.2">
      <c r="A229" s="22" t="s">
        <v>1372</v>
      </c>
      <c r="B229" s="23" t="s">
        <v>1285</v>
      </c>
      <c r="C229" s="23" t="s">
        <v>58</v>
      </c>
      <c r="D229" s="23" t="s">
        <v>778</v>
      </c>
      <c r="E229" s="22" t="s">
        <v>1373</v>
      </c>
      <c r="F229" s="23" t="s">
        <v>1374</v>
      </c>
      <c r="G229" s="113">
        <v>45000000</v>
      </c>
      <c r="H229" s="113">
        <v>35426840</v>
      </c>
      <c r="I229" s="113">
        <v>9573160</v>
      </c>
      <c r="J229" s="114"/>
      <c r="K229" s="114"/>
      <c r="L229" s="115">
        <v>43860</v>
      </c>
      <c r="M229" s="115">
        <v>45322</v>
      </c>
      <c r="N229" s="115" t="s">
        <v>48</v>
      </c>
      <c r="O229" s="116" t="s">
        <v>118</v>
      </c>
      <c r="P229" s="114"/>
      <c r="Q229" s="114"/>
      <c r="R229" s="114"/>
    </row>
    <row r="230" spans="1:18" ht="28.35" customHeight="1" x14ac:dyDescent="0.2">
      <c r="A230" s="22" t="s">
        <v>1375</v>
      </c>
      <c r="B230" s="23" t="s">
        <v>1285</v>
      </c>
      <c r="C230" s="23" t="s">
        <v>58</v>
      </c>
      <c r="D230" s="23" t="s">
        <v>778</v>
      </c>
      <c r="E230" s="22" t="s">
        <v>1376</v>
      </c>
      <c r="F230" s="23" t="s">
        <v>1377</v>
      </c>
      <c r="G230" s="113">
        <v>7524000</v>
      </c>
      <c r="H230" s="113">
        <v>5335561.92</v>
      </c>
      <c r="I230" s="113">
        <v>2188438.08</v>
      </c>
      <c r="J230" s="114"/>
      <c r="K230" s="114"/>
      <c r="L230" s="115">
        <v>44270</v>
      </c>
      <c r="M230" s="115">
        <v>45873</v>
      </c>
      <c r="N230" s="115" t="s">
        <v>48</v>
      </c>
      <c r="O230" s="116" t="s">
        <v>107</v>
      </c>
      <c r="P230" s="114"/>
      <c r="Q230" s="114"/>
      <c r="R230" s="114"/>
    </row>
    <row r="231" spans="1:18" ht="28.35" customHeight="1" x14ac:dyDescent="0.2">
      <c r="A231" s="22" t="s">
        <v>1378</v>
      </c>
      <c r="B231" s="23" t="s">
        <v>1285</v>
      </c>
      <c r="C231" s="23" t="s">
        <v>58</v>
      </c>
      <c r="D231" s="23" t="s">
        <v>778</v>
      </c>
      <c r="E231" s="22" t="s">
        <v>1379</v>
      </c>
      <c r="F231" s="23" t="s">
        <v>1380</v>
      </c>
      <c r="G231" s="113">
        <v>15000000</v>
      </c>
      <c r="H231" s="113">
        <v>3450129.93</v>
      </c>
      <c r="I231" s="113">
        <v>11549870.07</v>
      </c>
      <c r="J231" s="114"/>
      <c r="K231" s="114"/>
      <c r="L231" s="115">
        <v>44183</v>
      </c>
      <c r="M231" s="115">
        <v>44769</v>
      </c>
      <c r="N231" s="116" t="s">
        <v>48</v>
      </c>
      <c r="O231" s="116" t="s">
        <v>832</v>
      </c>
      <c r="P231" s="114"/>
      <c r="Q231" s="114"/>
      <c r="R231" s="114"/>
    </row>
    <row r="232" spans="1:18" ht="28.35" customHeight="1" x14ac:dyDescent="0.2">
      <c r="A232" s="22" t="s">
        <v>1381</v>
      </c>
      <c r="B232" s="23" t="s">
        <v>1285</v>
      </c>
      <c r="C232" s="23" t="s">
        <v>58</v>
      </c>
      <c r="D232" s="23" t="s">
        <v>778</v>
      </c>
      <c r="E232" s="22" t="s">
        <v>1382</v>
      </c>
      <c r="F232" s="23" t="s">
        <v>1383</v>
      </c>
      <c r="G232" s="113">
        <v>11600000</v>
      </c>
      <c r="H232" s="113">
        <v>1051719.56</v>
      </c>
      <c r="I232" s="113">
        <v>10548280.439999999</v>
      </c>
      <c r="J232" s="114"/>
      <c r="K232" s="114"/>
      <c r="L232" s="115">
        <v>43741</v>
      </c>
      <c r="M232" s="115">
        <v>45417</v>
      </c>
      <c r="N232" s="115" t="s">
        <v>48</v>
      </c>
      <c r="O232" s="116" t="s">
        <v>107</v>
      </c>
      <c r="P232" s="114"/>
      <c r="Q232" s="114"/>
      <c r="R232" s="114"/>
    </row>
    <row r="233" spans="1:18" ht="28.35" customHeight="1" x14ac:dyDescent="0.2">
      <c r="A233" s="22" t="s">
        <v>1384</v>
      </c>
      <c r="B233" s="23" t="s">
        <v>1285</v>
      </c>
      <c r="C233" s="23" t="s">
        <v>58</v>
      </c>
      <c r="D233" s="23" t="s">
        <v>778</v>
      </c>
      <c r="E233" s="22" t="s">
        <v>1385</v>
      </c>
      <c r="F233" s="23" t="s">
        <v>1386</v>
      </c>
      <c r="G233" s="113">
        <v>14500000</v>
      </c>
      <c r="H233" s="113">
        <v>7141575</v>
      </c>
      <c r="I233" s="113">
        <v>7358425</v>
      </c>
      <c r="J233" s="114"/>
      <c r="K233" s="114"/>
      <c r="L233" s="115">
        <v>44473</v>
      </c>
      <c r="M233" s="115">
        <v>46072</v>
      </c>
      <c r="N233" s="115" t="s">
        <v>48</v>
      </c>
      <c r="O233" s="116" t="s">
        <v>107</v>
      </c>
      <c r="P233" s="114"/>
      <c r="Q233" s="114"/>
      <c r="R233" s="114"/>
    </row>
    <row r="234" spans="1:18" ht="28.35" customHeight="1" x14ac:dyDescent="0.2">
      <c r="A234" s="22" t="s">
        <v>1387</v>
      </c>
      <c r="B234" s="23" t="s">
        <v>1285</v>
      </c>
      <c r="C234" s="23" t="s">
        <v>58</v>
      </c>
      <c r="D234" s="23" t="s">
        <v>778</v>
      </c>
      <c r="E234" s="22" t="s">
        <v>1388</v>
      </c>
      <c r="F234" s="23" t="s">
        <v>1389</v>
      </c>
      <c r="G234" s="113">
        <v>21932356.75</v>
      </c>
      <c r="H234" s="113">
        <v>6200852.0999999996</v>
      </c>
      <c r="I234" s="113">
        <v>15731504.65</v>
      </c>
      <c r="J234" s="114"/>
      <c r="K234" s="114"/>
      <c r="L234" s="115">
        <v>43600</v>
      </c>
      <c r="M234" s="115">
        <v>44879</v>
      </c>
      <c r="N234" s="116" t="s">
        <v>48</v>
      </c>
      <c r="O234" s="116" t="s">
        <v>832</v>
      </c>
      <c r="P234" s="114"/>
      <c r="Q234" s="114"/>
      <c r="R234" s="114"/>
    </row>
    <row r="235" spans="1:18" ht="28.35" customHeight="1" x14ac:dyDescent="0.2">
      <c r="A235" s="22" t="s">
        <v>1390</v>
      </c>
      <c r="B235" s="23" t="s">
        <v>83</v>
      </c>
      <c r="C235" s="23" t="s">
        <v>58</v>
      </c>
      <c r="D235" s="23" t="s">
        <v>59</v>
      </c>
      <c r="E235" s="22" t="s">
        <v>1391</v>
      </c>
      <c r="F235" s="23" t="s">
        <v>1392</v>
      </c>
      <c r="G235" s="113">
        <v>897697</v>
      </c>
      <c r="H235" s="113">
        <v>897697</v>
      </c>
      <c r="I235" s="113">
        <v>0</v>
      </c>
      <c r="J235" s="114"/>
      <c r="K235" s="114"/>
      <c r="L235" s="115" t="s">
        <v>50</v>
      </c>
      <c r="M235" s="115" t="s">
        <v>62</v>
      </c>
      <c r="N235" s="115" t="s">
        <v>112</v>
      </c>
      <c r="O235" s="116" t="s">
        <v>63</v>
      </c>
      <c r="P235" s="114"/>
      <c r="Q235" s="114"/>
      <c r="R235" s="114"/>
    </row>
    <row r="236" spans="1:18" ht="28.35" customHeight="1" x14ac:dyDescent="0.2">
      <c r="A236" s="22" t="s">
        <v>1393</v>
      </c>
      <c r="B236" s="23" t="s">
        <v>83</v>
      </c>
      <c r="C236" s="23" t="s">
        <v>58</v>
      </c>
      <c r="D236" s="23" t="s">
        <v>59</v>
      </c>
      <c r="E236" s="22" t="s">
        <v>1394</v>
      </c>
      <c r="F236" s="23" t="s">
        <v>1395</v>
      </c>
      <c r="G236" s="113">
        <v>886524.9</v>
      </c>
      <c r="H236" s="113">
        <v>886524.9</v>
      </c>
      <c r="I236" s="113">
        <v>0</v>
      </c>
      <c r="J236" s="114"/>
      <c r="K236" s="114"/>
      <c r="L236" s="115" t="s">
        <v>66</v>
      </c>
      <c r="M236" s="115" t="s">
        <v>49</v>
      </c>
      <c r="N236" s="115" t="s">
        <v>50</v>
      </c>
      <c r="O236" s="116" t="s">
        <v>63</v>
      </c>
      <c r="P236" s="114"/>
      <c r="Q236" s="114"/>
      <c r="R236" s="114"/>
    </row>
    <row r="237" spans="1:18" ht="28.35" customHeight="1" x14ac:dyDescent="0.2">
      <c r="A237" s="22" t="s">
        <v>1396</v>
      </c>
      <c r="B237" s="23" t="s">
        <v>83</v>
      </c>
      <c r="C237" s="23" t="s">
        <v>58</v>
      </c>
      <c r="D237" s="23" t="s">
        <v>59</v>
      </c>
      <c r="E237" s="22" t="s">
        <v>1397</v>
      </c>
      <c r="F237" s="23" t="s">
        <v>1398</v>
      </c>
      <c r="G237" s="113">
        <v>1387400</v>
      </c>
      <c r="H237" s="113">
        <v>1387400</v>
      </c>
      <c r="I237" s="113">
        <v>0</v>
      </c>
      <c r="J237" s="114"/>
      <c r="K237" s="114"/>
      <c r="L237" s="115" t="s">
        <v>66</v>
      </c>
      <c r="M237" s="115" t="s">
        <v>49</v>
      </c>
      <c r="N237" s="115" t="s">
        <v>50</v>
      </c>
      <c r="O237" s="116" t="s">
        <v>63</v>
      </c>
      <c r="P237" s="114"/>
      <c r="Q237" s="114"/>
      <c r="R237" s="114"/>
    </row>
    <row r="238" spans="1:18" ht="28.35" customHeight="1" x14ac:dyDescent="0.2">
      <c r="A238" s="22" t="s">
        <v>1399</v>
      </c>
      <c r="B238" s="23" t="s">
        <v>83</v>
      </c>
      <c r="C238" s="23" t="s">
        <v>58</v>
      </c>
      <c r="D238" s="23" t="s">
        <v>59</v>
      </c>
      <c r="E238" s="22" t="s">
        <v>1400</v>
      </c>
      <c r="F238" s="23" t="s">
        <v>1401</v>
      </c>
      <c r="G238" s="113">
        <v>1140990</v>
      </c>
      <c r="H238" s="113">
        <v>1140990</v>
      </c>
      <c r="I238" s="113">
        <v>0</v>
      </c>
      <c r="J238" s="114"/>
      <c r="K238" s="114"/>
      <c r="L238" s="115" t="s">
        <v>66</v>
      </c>
      <c r="M238" s="115" t="s">
        <v>49</v>
      </c>
      <c r="N238" s="115" t="s">
        <v>50</v>
      </c>
      <c r="O238" s="116" t="s">
        <v>63</v>
      </c>
      <c r="P238" s="114"/>
      <c r="Q238" s="114"/>
      <c r="R238" s="114"/>
    </row>
    <row r="239" spans="1:18" ht="28.35" customHeight="1" x14ac:dyDescent="0.2">
      <c r="A239" s="22" t="s">
        <v>1402</v>
      </c>
      <c r="B239" s="23" t="s">
        <v>83</v>
      </c>
      <c r="C239" s="23" t="s">
        <v>58</v>
      </c>
      <c r="D239" s="23" t="s">
        <v>59</v>
      </c>
      <c r="E239" s="22" t="s">
        <v>1403</v>
      </c>
      <c r="F239" s="23" t="s">
        <v>1404</v>
      </c>
      <c r="G239" s="113">
        <v>2500000</v>
      </c>
      <c r="H239" s="113">
        <v>2500000</v>
      </c>
      <c r="I239" s="113">
        <v>0</v>
      </c>
      <c r="J239" s="114"/>
      <c r="K239" s="114"/>
      <c r="L239" s="115" t="s">
        <v>66</v>
      </c>
      <c r="M239" s="115" t="s">
        <v>49</v>
      </c>
      <c r="N239" s="115" t="s">
        <v>50</v>
      </c>
      <c r="O239" s="116" t="s">
        <v>63</v>
      </c>
      <c r="P239" s="114"/>
      <c r="Q239" s="114"/>
      <c r="R239" s="114"/>
    </row>
    <row r="240" spans="1:18" ht="28.35" customHeight="1" x14ac:dyDescent="0.2">
      <c r="A240" s="22" t="s">
        <v>1405</v>
      </c>
      <c r="B240" s="23" t="s">
        <v>83</v>
      </c>
      <c r="C240" s="23" t="s">
        <v>58</v>
      </c>
      <c r="D240" s="23" t="s">
        <v>59</v>
      </c>
      <c r="E240" s="22" t="s">
        <v>1406</v>
      </c>
      <c r="F240" s="23" t="s">
        <v>1407</v>
      </c>
      <c r="G240" s="113">
        <v>2280000</v>
      </c>
      <c r="H240" s="113">
        <v>2280000</v>
      </c>
      <c r="I240" s="113">
        <v>0</v>
      </c>
      <c r="J240" s="114"/>
      <c r="K240" s="114"/>
      <c r="L240" s="115" t="s">
        <v>66</v>
      </c>
      <c r="M240" s="115" t="s">
        <v>49</v>
      </c>
      <c r="N240" s="115" t="s">
        <v>50</v>
      </c>
      <c r="O240" s="116" t="s">
        <v>63</v>
      </c>
      <c r="P240" s="114"/>
      <c r="Q240" s="114"/>
      <c r="R240" s="114"/>
    </row>
    <row r="241" spans="1:18" ht="28.35" customHeight="1" x14ac:dyDescent="0.2">
      <c r="A241" s="22" t="s">
        <v>1408</v>
      </c>
      <c r="B241" s="23" t="s">
        <v>83</v>
      </c>
      <c r="C241" s="23" t="s">
        <v>58</v>
      </c>
      <c r="D241" s="23" t="s">
        <v>59</v>
      </c>
      <c r="E241" s="22" t="s">
        <v>1409</v>
      </c>
      <c r="F241" s="23" t="s">
        <v>1410</v>
      </c>
      <c r="G241" s="113">
        <v>1984865</v>
      </c>
      <c r="H241" s="113">
        <v>1984865</v>
      </c>
      <c r="I241" s="113">
        <v>0</v>
      </c>
      <c r="J241" s="114"/>
      <c r="K241" s="114"/>
      <c r="L241" s="115" t="s">
        <v>66</v>
      </c>
      <c r="M241" s="115" t="s">
        <v>49</v>
      </c>
      <c r="N241" s="115" t="s">
        <v>50</v>
      </c>
      <c r="O241" s="116" t="s">
        <v>63</v>
      </c>
      <c r="P241" s="114"/>
      <c r="Q241" s="114"/>
      <c r="R241" s="114"/>
    </row>
    <row r="242" spans="1:18" ht="28.35" customHeight="1" x14ac:dyDescent="0.2">
      <c r="A242" s="22" t="s">
        <v>1411</v>
      </c>
      <c r="B242" s="23" t="s">
        <v>83</v>
      </c>
      <c r="C242" s="23" t="s">
        <v>58</v>
      </c>
      <c r="D242" s="23" t="s">
        <v>59</v>
      </c>
      <c r="E242" s="22" t="s">
        <v>1412</v>
      </c>
      <c r="F242" s="23" t="s">
        <v>1413</v>
      </c>
      <c r="G242" s="113">
        <v>3335000</v>
      </c>
      <c r="H242" s="113">
        <v>3335000</v>
      </c>
      <c r="I242" s="113">
        <v>0</v>
      </c>
      <c r="J242" s="114"/>
      <c r="K242" s="114"/>
      <c r="L242" s="115" t="s">
        <v>66</v>
      </c>
      <c r="M242" s="115" t="s">
        <v>49</v>
      </c>
      <c r="N242" s="115" t="s">
        <v>50</v>
      </c>
      <c r="O242" s="116" t="s">
        <v>63</v>
      </c>
      <c r="P242" s="114"/>
      <c r="Q242" s="114"/>
      <c r="R242" s="114"/>
    </row>
    <row r="243" spans="1:18" ht="28.35" customHeight="1" x14ac:dyDescent="0.2">
      <c r="A243" s="22" t="s">
        <v>1414</v>
      </c>
      <c r="B243" s="23" t="s">
        <v>83</v>
      </c>
      <c r="C243" s="23" t="s">
        <v>58</v>
      </c>
      <c r="D243" s="23" t="s">
        <v>59</v>
      </c>
      <c r="E243" s="22" t="s">
        <v>1415</v>
      </c>
      <c r="F243" s="23" t="s">
        <v>1416</v>
      </c>
      <c r="G243" s="113">
        <v>2754000</v>
      </c>
      <c r="H243" s="113">
        <v>2754000</v>
      </c>
      <c r="I243" s="113">
        <v>0</v>
      </c>
      <c r="J243" s="114"/>
      <c r="K243" s="114"/>
      <c r="L243" s="115">
        <v>45868</v>
      </c>
      <c r="M243" s="115">
        <v>45889</v>
      </c>
      <c r="N243" s="115" t="s">
        <v>48</v>
      </c>
      <c r="O243" s="116" t="s">
        <v>63</v>
      </c>
      <c r="P243" s="114"/>
      <c r="Q243" s="114"/>
      <c r="R243" s="114"/>
    </row>
    <row r="244" spans="1:18" ht="28.35" customHeight="1" x14ac:dyDescent="0.2">
      <c r="A244" s="22" t="s">
        <v>1417</v>
      </c>
      <c r="B244" s="23" t="s">
        <v>83</v>
      </c>
      <c r="C244" s="23" t="s">
        <v>58</v>
      </c>
      <c r="D244" s="23" t="s">
        <v>59</v>
      </c>
      <c r="E244" s="22" t="s">
        <v>1418</v>
      </c>
      <c r="F244" s="23" t="s">
        <v>1419</v>
      </c>
      <c r="G244" s="113">
        <v>6918056.0999999996</v>
      </c>
      <c r="H244" s="113">
        <v>6918056.0999999996</v>
      </c>
      <c r="I244" s="113">
        <v>0</v>
      </c>
      <c r="J244" s="114"/>
      <c r="K244" s="114"/>
      <c r="L244" s="115">
        <v>45932</v>
      </c>
      <c r="M244" s="115">
        <v>45980</v>
      </c>
      <c r="N244" s="115" t="s">
        <v>48</v>
      </c>
      <c r="O244" s="116" t="s">
        <v>118</v>
      </c>
      <c r="P244" s="114"/>
      <c r="Q244" s="114"/>
      <c r="R244" s="114"/>
    </row>
    <row r="245" spans="1:18" ht="28.35" customHeight="1" x14ac:dyDescent="0.2">
      <c r="A245" s="22" t="s">
        <v>1420</v>
      </c>
      <c r="B245" s="23" t="s">
        <v>470</v>
      </c>
      <c r="C245" s="23" t="s">
        <v>58</v>
      </c>
      <c r="D245" s="23" t="s">
        <v>59</v>
      </c>
      <c r="E245" s="22" t="s">
        <v>1421</v>
      </c>
      <c r="F245" s="23" t="s">
        <v>1422</v>
      </c>
      <c r="G245" s="113">
        <v>39141315.700000003</v>
      </c>
      <c r="H245" s="113">
        <v>39141315.700000003</v>
      </c>
      <c r="I245" s="113">
        <v>0</v>
      </c>
      <c r="J245" s="114"/>
      <c r="K245" s="114"/>
      <c r="L245" s="115" t="s">
        <v>48</v>
      </c>
      <c r="M245" s="115" t="s">
        <v>49</v>
      </c>
      <c r="N245" s="115" t="s">
        <v>50</v>
      </c>
      <c r="O245" s="116" t="s">
        <v>832</v>
      </c>
      <c r="P245" s="114"/>
      <c r="Q245" s="114"/>
      <c r="R245" s="114"/>
    </row>
    <row r="246" spans="1:18" ht="28.35" customHeight="1" x14ac:dyDescent="0.2">
      <c r="A246" s="22" t="s">
        <v>1523</v>
      </c>
      <c r="B246" s="23" t="s">
        <v>83</v>
      </c>
      <c r="C246" s="23" t="s">
        <v>58</v>
      </c>
      <c r="D246" s="23" t="s">
        <v>59</v>
      </c>
      <c r="E246" s="22" t="s">
        <v>1524</v>
      </c>
      <c r="F246" s="23" t="s">
        <v>1525</v>
      </c>
      <c r="G246" s="113">
        <v>2200000</v>
      </c>
      <c r="H246" s="113">
        <v>2017493.06</v>
      </c>
      <c r="I246" s="113">
        <v>182506.93999999994</v>
      </c>
      <c r="J246" s="114"/>
      <c r="K246" s="114"/>
      <c r="L246" s="115">
        <v>44229</v>
      </c>
      <c r="M246" s="115">
        <v>45483</v>
      </c>
      <c r="N246" s="115" t="s">
        <v>48</v>
      </c>
      <c r="O246" s="116" t="s">
        <v>63</v>
      </c>
      <c r="P246" s="114"/>
      <c r="Q246" s="114"/>
      <c r="R246" s="114"/>
    </row>
    <row r="247" spans="1:18" ht="28.35" customHeight="1" x14ac:dyDescent="0.2">
      <c r="A247" s="22" t="s">
        <v>1526</v>
      </c>
      <c r="B247" s="23" t="s">
        <v>83</v>
      </c>
      <c r="C247" s="23" t="s">
        <v>58</v>
      </c>
      <c r="D247" s="23" t="s">
        <v>59</v>
      </c>
      <c r="E247" s="22" t="s">
        <v>1527</v>
      </c>
      <c r="F247" s="23" t="s">
        <v>1528</v>
      </c>
      <c r="G247" s="113">
        <v>2700000</v>
      </c>
      <c r="H247" s="113">
        <v>2589108.46</v>
      </c>
      <c r="I247" s="113">
        <v>110891.54000000004</v>
      </c>
      <c r="J247" s="114"/>
      <c r="K247" s="114"/>
      <c r="L247" s="115">
        <v>44273</v>
      </c>
      <c r="M247" s="115">
        <v>44831</v>
      </c>
      <c r="N247" s="115" t="s">
        <v>48</v>
      </c>
      <c r="O247" s="116" t="s">
        <v>63</v>
      </c>
      <c r="P247" s="114"/>
      <c r="Q247" s="114"/>
      <c r="R247" s="114"/>
    </row>
    <row r="248" spans="1:18" ht="28.35" customHeight="1" x14ac:dyDescent="0.2">
      <c r="A248" s="22" t="s">
        <v>1529</v>
      </c>
      <c r="B248" s="23" t="s">
        <v>83</v>
      </c>
      <c r="C248" s="23" t="s">
        <v>58</v>
      </c>
      <c r="D248" s="23" t="s">
        <v>59</v>
      </c>
      <c r="E248" s="22" t="s">
        <v>1530</v>
      </c>
      <c r="F248" s="23" t="s">
        <v>1531</v>
      </c>
      <c r="G248" s="113">
        <v>1750000</v>
      </c>
      <c r="H248" s="113">
        <v>1555493.69</v>
      </c>
      <c r="I248" s="113">
        <v>194506.31000000006</v>
      </c>
      <c r="J248" s="114"/>
      <c r="K248" s="114"/>
      <c r="L248" s="115">
        <v>44280</v>
      </c>
      <c r="M248" s="115">
        <v>45377</v>
      </c>
      <c r="N248" s="116" t="s">
        <v>48</v>
      </c>
      <c r="O248" s="116" t="s">
        <v>63</v>
      </c>
      <c r="P248" s="114"/>
      <c r="Q248" s="114"/>
      <c r="R248" s="114"/>
    </row>
    <row r="249" spans="1:18" ht="28.35" customHeight="1" x14ac:dyDescent="0.2">
      <c r="A249" s="22" t="s">
        <v>1532</v>
      </c>
      <c r="B249" s="23" t="s">
        <v>83</v>
      </c>
      <c r="C249" s="23" t="s">
        <v>58</v>
      </c>
      <c r="D249" s="23" t="s">
        <v>59</v>
      </c>
      <c r="E249" s="22" t="s">
        <v>1533</v>
      </c>
      <c r="F249" s="23" t="s">
        <v>1534</v>
      </c>
      <c r="G249" s="113">
        <v>1900000</v>
      </c>
      <c r="H249" s="113">
        <v>1898723.98</v>
      </c>
      <c r="I249" s="113">
        <v>1276.0200000000186</v>
      </c>
      <c r="J249" s="114"/>
      <c r="K249" s="114"/>
      <c r="L249" s="115">
        <v>44691</v>
      </c>
      <c r="M249" s="115" t="s">
        <v>48</v>
      </c>
      <c r="N249" s="115" t="s">
        <v>66</v>
      </c>
      <c r="O249" s="116" t="s">
        <v>63</v>
      </c>
      <c r="P249" s="114"/>
      <c r="Q249" s="114"/>
      <c r="R249" s="114"/>
    </row>
    <row r="250" spans="1:18" ht="28.35" customHeight="1" x14ac:dyDescent="0.2">
      <c r="A250" s="22" t="s">
        <v>1535</v>
      </c>
      <c r="B250" s="23" t="s">
        <v>83</v>
      </c>
      <c r="C250" s="23" t="s">
        <v>58</v>
      </c>
      <c r="D250" s="23" t="s">
        <v>59</v>
      </c>
      <c r="E250" s="22" t="s">
        <v>1536</v>
      </c>
      <c r="F250" s="23" t="s">
        <v>1537</v>
      </c>
      <c r="G250" s="113">
        <v>1850593.09</v>
      </c>
      <c r="H250" s="113">
        <v>1850593.09</v>
      </c>
      <c r="I250" s="113">
        <v>0</v>
      </c>
      <c r="J250" s="114"/>
      <c r="K250" s="114"/>
      <c r="L250" s="115">
        <v>45657</v>
      </c>
      <c r="M250" s="115">
        <v>45917</v>
      </c>
      <c r="N250" s="116" t="s">
        <v>48</v>
      </c>
      <c r="O250" s="116" t="s">
        <v>118</v>
      </c>
      <c r="P250" s="114"/>
      <c r="Q250" s="114"/>
      <c r="R250" s="114"/>
    </row>
    <row r="251" spans="1:18" ht="28.35" customHeight="1" x14ac:dyDescent="0.2">
      <c r="A251" s="22" t="s">
        <v>1538</v>
      </c>
      <c r="B251" s="23" t="s">
        <v>1539</v>
      </c>
      <c r="C251" s="23" t="s">
        <v>58</v>
      </c>
      <c r="D251" s="23" t="s">
        <v>59</v>
      </c>
      <c r="E251" s="22" t="s">
        <v>1540</v>
      </c>
      <c r="F251" s="23" t="s">
        <v>1541</v>
      </c>
      <c r="G251" s="113">
        <v>21497000</v>
      </c>
      <c r="H251" s="113">
        <v>21497000</v>
      </c>
      <c r="I251" s="113">
        <v>0</v>
      </c>
      <c r="J251" s="114"/>
      <c r="K251" s="114"/>
      <c r="L251" s="115">
        <v>44627</v>
      </c>
      <c r="M251" s="115">
        <v>45623</v>
      </c>
      <c r="N251" s="115">
        <v>45988</v>
      </c>
      <c r="O251" s="116" t="s">
        <v>112</v>
      </c>
      <c r="P251" s="114"/>
      <c r="Q251" s="114"/>
      <c r="R251" s="114"/>
    </row>
    <row r="252" spans="1:18" ht="28.35" customHeight="1" x14ac:dyDescent="0.2">
      <c r="A252" s="22" t="s">
        <v>1542</v>
      </c>
      <c r="B252" s="23" t="s">
        <v>57</v>
      </c>
      <c r="C252" s="23" t="s">
        <v>58</v>
      </c>
      <c r="D252" s="23" t="s">
        <v>59</v>
      </c>
      <c r="E252" s="22" t="s">
        <v>1543</v>
      </c>
      <c r="F252" s="23" t="s">
        <v>1544</v>
      </c>
      <c r="G252" s="113">
        <v>46274000</v>
      </c>
      <c r="H252" s="113">
        <v>46274000</v>
      </c>
      <c r="I252" s="113">
        <v>0</v>
      </c>
      <c r="J252" s="114"/>
      <c r="K252" s="114"/>
      <c r="L252" s="115">
        <v>44400</v>
      </c>
      <c r="M252" s="115">
        <v>45644</v>
      </c>
      <c r="N252" s="115">
        <v>45995</v>
      </c>
      <c r="O252" s="116" t="s">
        <v>112</v>
      </c>
      <c r="P252" s="114"/>
      <c r="Q252" s="114"/>
      <c r="R252" s="114"/>
    </row>
    <row r="253" spans="1:18" ht="28.35" customHeight="1" x14ac:dyDescent="0.2">
      <c r="A253" s="22" t="s">
        <v>1549</v>
      </c>
      <c r="B253" s="23" t="s">
        <v>83</v>
      </c>
      <c r="C253" s="23" t="s">
        <v>58</v>
      </c>
      <c r="D253" s="23" t="s">
        <v>59</v>
      </c>
      <c r="E253" s="22" t="s">
        <v>1550</v>
      </c>
      <c r="F253" s="23" t="s">
        <v>1551</v>
      </c>
      <c r="G253" s="113">
        <v>1250000</v>
      </c>
      <c r="H253" s="113">
        <v>1250000</v>
      </c>
      <c r="I253" s="113">
        <v>0</v>
      </c>
      <c r="J253" s="114"/>
      <c r="K253" s="114"/>
      <c r="L253" s="115">
        <v>45434</v>
      </c>
      <c r="M253" s="115">
        <v>45434</v>
      </c>
      <c r="N253" s="116" t="s">
        <v>48</v>
      </c>
      <c r="O253" s="116" t="s">
        <v>118</v>
      </c>
      <c r="P253" s="114"/>
      <c r="Q253" s="114"/>
      <c r="R253" s="114"/>
    </row>
    <row r="254" spans="1:18" ht="28.35" customHeight="1" x14ac:dyDescent="0.2">
      <c r="A254" s="22" t="s">
        <v>1585</v>
      </c>
      <c r="B254" s="23" t="s">
        <v>83</v>
      </c>
      <c r="C254" s="23" t="s">
        <v>58</v>
      </c>
      <c r="D254" s="23" t="s">
        <v>59</v>
      </c>
      <c r="E254" s="22" t="s">
        <v>1586</v>
      </c>
      <c r="F254" s="23" t="s">
        <v>1587</v>
      </c>
      <c r="G254" s="113">
        <v>3200000</v>
      </c>
      <c r="H254" s="113">
        <v>3200000</v>
      </c>
      <c r="I254" s="113">
        <v>0</v>
      </c>
      <c r="J254" s="114"/>
      <c r="K254" s="114"/>
      <c r="L254" s="115">
        <v>45786</v>
      </c>
      <c r="M254" s="115">
        <v>45848</v>
      </c>
      <c r="N254" s="115">
        <v>46093</v>
      </c>
      <c r="O254" s="116" t="s">
        <v>118</v>
      </c>
      <c r="P254" s="114"/>
      <c r="Q254" s="114"/>
      <c r="R254" s="114"/>
    </row>
    <row r="255" spans="1:18" ht="28.35" customHeight="1" x14ac:dyDescent="0.2">
      <c r="A255" s="22" t="s">
        <v>1594</v>
      </c>
      <c r="B255" s="23" t="s">
        <v>83</v>
      </c>
      <c r="C255" s="23" t="s">
        <v>58</v>
      </c>
      <c r="D255" s="23" t="s">
        <v>59</v>
      </c>
      <c r="E255" s="22" t="s">
        <v>1595</v>
      </c>
      <c r="F255" s="23" t="s">
        <v>1596</v>
      </c>
      <c r="G255" s="113">
        <v>750000</v>
      </c>
      <c r="H255" s="113">
        <v>750000</v>
      </c>
      <c r="I255" s="113">
        <v>0</v>
      </c>
      <c r="J255" s="114"/>
      <c r="K255" s="114"/>
      <c r="L255" s="115" t="s">
        <v>48</v>
      </c>
      <c r="M255" s="115" t="s">
        <v>66</v>
      </c>
      <c r="N255" s="115" t="s">
        <v>49</v>
      </c>
      <c r="O255" s="116" t="s">
        <v>118</v>
      </c>
      <c r="P255" s="114"/>
      <c r="Q255" s="114"/>
      <c r="R255" s="114"/>
    </row>
    <row r="256" spans="1:18" ht="28.35" customHeight="1" x14ac:dyDescent="0.2">
      <c r="A256" s="22" t="s">
        <v>1597</v>
      </c>
      <c r="B256" s="23" t="s">
        <v>83</v>
      </c>
      <c r="C256" s="23" t="s">
        <v>58</v>
      </c>
      <c r="D256" s="23" t="s">
        <v>59</v>
      </c>
      <c r="E256" s="22" t="s">
        <v>1598</v>
      </c>
      <c r="F256" s="23" t="s">
        <v>1599</v>
      </c>
      <c r="G256" s="113">
        <v>288000</v>
      </c>
      <c r="H256" s="113">
        <v>288000</v>
      </c>
      <c r="I256" s="113">
        <v>0</v>
      </c>
      <c r="J256" s="114"/>
      <c r="K256" s="114"/>
      <c r="L256" s="115" t="s">
        <v>48</v>
      </c>
      <c r="M256" s="115" t="s">
        <v>66</v>
      </c>
      <c r="N256" s="115" t="s">
        <v>49</v>
      </c>
      <c r="O256" s="116" t="s">
        <v>118</v>
      </c>
      <c r="P256" s="114"/>
      <c r="Q256" s="114"/>
      <c r="R256" s="114"/>
    </row>
    <row r="257" spans="1:18" ht="28.35" customHeight="1" x14ac:dyDescent="0.2">
      <c r="A257" s="22" t="s">
        <v>1600</v>
      </c>
      <c r="B257" s="23" t="s">
        <v>83</v>
      </c>
      <c r="C257" s="23" t="s">
        <v>58</v>
      </c>
      <c r="D257" s="23" t="s">
        <v>59</v>
      </c>
      <c r="E257" s="22" t="s">
        <v>1601</v>
      </c>
      <c r="F257" s="23" t="s">
        <v>1602</v>
      </c>
      <c r="G257" s="113">
        <v>414000</v>
      </c>
      <c r="H257" s="113">
        <v>414000</v>
      </c>
      <c r="I257" s="113">
        <v>0</v>
      </c>
      <c r="J257" s="114"/>
      <c r="K257" s="114"/>
      <c r="L257" s="115" t="s">
        <v>48</v>
      </c>
      <c r="M257" s="115" t="s">
        <v>66</v>
      </c>
      <c r="N257" s="115" t="s">
        <v>49</v>
      </c>
      <c r="O257" s="116" t="s">
        <v>118</v>
      </c>
      <c r="P257" s="114"/>
      <c r="Q257" s="114"/>
      <c r="R257" s="114"/>
    </row>
    <row r="258" spans="1:18" ht="28.35" customHeight="1" x14ac:dyDescent="0.2">
      <c r="A258" s="22" t="s">
        <v>1603</v>
      </c>
      <c r="B258" s="23" t="s">
        <v>83</v>
      </c>
      <c r="C258" s="23" t="s">
        <v>58</v>
      </c>
      <c r="D258" s="23" t="s">
        <v>59</v>
      </c>
      <c r="E258" s="22" t="s">
        <v>1604</v>
      </c>
      <c r="F258" s="23" t="s">
        <v>1605</v>
      </c>
      <c r="G258" s="113">
        <v>505524</v>
      </c>
      <c r="H258" s="113">
        <v>505524</v>
      </c>
      <c r="I258" s="113">
        <v>0</v>
      </c>
      <c r="J258" s="114"/>
      <c r="K258" s="114"/>
      <c r="L258" s="115" t="s">
        <v>48</v>
      </c>
      <c r="M258" s="115" t="s">
        <v>66</v>
      </c>
      <c r="N258" s="115" t="s">
        <v>49</v>
      </c>
      <c r="O258" s="116" t="s">
        <v>118</v>
      </c>
      <c r="P258" s="114"/>
      <c r="Q258" s="114"/>
      <c r="R258" s="114"/>
    </row>
    <row r="259" spans="1:18" ht="28.35" customHeight="1" x14ac:dyDescent="0.2">
      <c r="A259" s="22" t="s">
        <v>1606</v>
      </c>
      <c r="B259" s="23" t="s">
        <v>83</v>
      </c>
      <c r="C259" s="23" t="s">
        <v>58</v>
      </c>
      <c r="D259" s="23" t="s">
        <v>59</v>
      </c>
      <c r="E259" s="22" t="s">
        <v>1607</v>
      </c>
      <c r="F259" s="23" t="s">
        <v>1608</v>
      </c>
      <c r="G259" s="113">
        <v>400000</v>
      </c>
      <c r="H259" s="113">
        <v>400000</v>
      </c>
      <c r="I259" s="113">
        <v>0</v>
      </c>
      <c r="J259" s="114"/>
      <c r="K259" s="114"/>
      <c r="L259" s="115" t="s">
        <v>48</v>
      </c>
      <c r="M259" s="115" t="s">
        <v>66</v>
      </c>
      <c r="N259" s="115" t="s">
        <v>49</v>
      </c>
      <c r="O259" s="116" t="s">
        <v>118</v>
      </c>
      <c r="P259" s="114"/>
      <c r="Q259" s="114"/>
      <c r="R259" s="114"/>
    </row>
    <row r="260" spans="1:18" ht="28.35" customHeight="1" x14ac:dyDescent="0.2">
      <c r="A260" s="22" t="s">
        <v>1609</v>
      </c>
      <c r="B260" s="23" t="s">
        <v>83</v>
      </c>
      <c r="C260" s="23" t="s">
        <v>58</v>
      </c>
      <c r="D260" s="23" t="s">
        <v>59</v>
      </c>
      <c r="E260" s="22" t="s">
        <v>1610</v>
      </c>
      <c r="F260" s="23" t="s">
        <v>1611</v>
      </c>
      <c r="G260" s="113">
        <v>2400000</v>
      </c>
      <c r="H260" s="113">
        <v>2400000</v>
      </c>
      <c r="I260" s="113">
        <v>0</v>
      </c>
      <c r="J260" s="114"/>
      <c r="K260" s="114"/>
      <c r="L260" s="115" t="s">
        <v>48</v>
      </c>
      <c r="M260" s="115" t="s">
        <v>66</v>
      </c>
      <c r="N260" s="115" t="s">
        <v>49</v>
      </c>
      <c r="O260" s="116" t="s">
        <v>63</v>
      </c>
      <c r="P260" s="114"/>
      <c r="Q260" s="114"/>
      <c r="R260" s="114"/>
    </row>
    <row r="261" spans="1:18" ht="28.35" customHeight="1" x14ac:dyDescent="0.2">
      <c r="A261" s="22" t="s">
        <v>1612</v>
      </c>
      <c r="B261" s="23" t="s">
        <v>83</v>
      </c>
      <c r="C261" s="23" t="s">
        <v>58</v>
      </c>
      <c r="D261" s="23" t="s">
        <v>59</v>
      </c>
      <c r="E261" s="22" t="s">
        <v>1613</v>
      </c>
      <c r="F261" s="23" t="s">
        <v>1614</v>
      </c>
      <c r="G261" s="113">
        <v>1329649.6100000001</v>
      </c>
      <c r="H261" s="113">
        <v>1192318.4099999999</v>
      </c>
      <c r="I261" s="113">
        <v>137331.20000000019</v>
      </c>
      <c r="J261" s="114"/>
      <c r="K261" s="114"/>
      <c r="L261" s="115">
        <v>45581</v>
      </c>
      <c r="M261" s="115">
        <v>45798</v>
      </c>
      <c r="N261" s="115">
        <v>45952</v>
      </c>
      <c r="O261" s="116" t="s">
        <v>107</v>
      </c>
      <c r="P261" s="114"/>
      <c r="Q261" s="114"/>
      <c r="R261" s="114"/>
    </row>
    <row r="262" spans="1:18" ht="28.35" customHeight="1" x14ac:dyDescent="0.2">
      <c r="A262" s="22" t="s">
        <v>1615</v>
      </c>
      <c r="B262" s="23" t="s">
        <v>83</v>
      </c>
      <c r="C262" s="23" t="s">
        <v>58</v>
      </c>
      <c r="D262" s="23" t="s">
        <v>59</v>
      </c>
      <c r="E262" s="22" t="s">
        <v>1616</v>
      </c>
      <c r="F262" s="23" t="s">
        <v>1617</v>
      </c>
      <c r="G262" s="113">
        <v>2060000</v>
      </c>
      <c r="H262" s="113">
        <v>1870782.13</v>
      </c>
      <c r="I262" s="113">
        <v>189217.87000000011</v>
      </c>
      <c r="J262" s="114"/>
      <c r="K262" s="114"/>
      <c r="L262" s="115">
        <v>45594</v>
      </c>
      <c r="M262" s="115">
        <v>45700</v>
      </c>
      <c r="N262" s="115">
        <v>45796</v>
      </c>
      <c r="O262" s="116" t="s">
        <v>107</v>
      </c>
      <c r="P262" s="114"/>
      <c r="Q262" s="114"/>
      <c r="R262" s="114"/>
    </row>
    <row r="263" spans="1:18" ht="28.35" customHeight="1" x14ac:dyDescent="0.2">
      <c r="A263" s="22" t="s">
        <v>1618</v>
      </c>
      <c r="B263" s="23" t="s">
        <v>83</v>
      </c>
      <c r="C263" s="23" t="s">
        <v>58</v>
      </c>
      <c r="D263" s="23" t="s">
        <v>59</v>
      </c>
      <c r="E263" s="22" t="s">
        <v>1619</v>
      </c>
      <c r="F263" s="23" t="s">
        <v>1620</v>
      </c>
      <c r="G263" s="113">
        <v>1750000</v>
      </c>
      <c r="H263" s="113">
        <v>1575643.43</v>
      </c>
      <c r="I263" s="113">
        <v>174356.57000000007</v>
      </c>
      <c r="J263" s="114"/>
      <c r="K263" s="114"/>
      <c r="L263" s="115">
        <v>45749</v>
      </c>
      <c r="M263" s="115">
        <v>45866</v>
      </c>
      <c r="N263" s="115">
        <v>45944</v>
      </c>
      <c r="O263" s="116" t="s">
        <v>107</v>
      </c>
      <c r="P263" s="114"/>
      <c r="Q263" s="114"/>
      <c r="R263" s="114"/>
    </row>
    <row r="264" spans="1:18" ht="28.35" customHeight="1" x14ac:dyDescent="0.2">
      <c r="A264" s="22"/>
      <c r="B264" s="128" t="s">
        <v>83</v>
      </c>
      <c r="C264" s="128" t="s">
        <v>58</v>
      </c>
      <c r="D264" s="128" t="s">
        <v>59</v>
      </c>
      <c r="E264" s="129" t="s">
        <v>1621</v>
      </c>
      <c r="F264" s="128" t="s">
        <v>1622</v>
      </c>
      <c r="G264" s="119">
        <v>230000</v>
      </c>
      <c r="H264" s="119">
        <v>230000</v>
      </c>
      <c r="I264" s="119">
        <v>0</v>
      </c>
      <c r="J264" s="114"/>
      <c r="K264" s="114"/>
      <c r="L264" s="115" t="s">
        <v>62</v>
      </c>
      <c r="M264" s="115" t="s">
        <v>107</v>
      </c>
      <c r="N264" s="130" t="s">
        <v>832</v>
      </c>
      <c r="O264" s="131" t="s">
        <v>113</v>
      </c>
      <c r="P264" s="114"/>
      <c r="Q264" s="114"/>
      <c r="R264" s="114"/>
    </row>
    <row r="265" spans="1:18" ht="28.35" customHeight="1" x14ac:dyDescent="0.2">
      <c r="A265" s="22"/>
      <c r="B265" s="128" t="s">
        <v>83</v>
      </c>
      <c r="C265" s="128" t="s">
        <v>58</v>
      </c>
      <c r="D265" s="128" t="s">
        <v>59</v>
      </c>
      <c r="E265" s="22" t="s">
        <v>1623</v>
      </c>
      <c r="F265" s="23" t="s">
        <v>1624</v>
      </c>
      <c r="G265" s="113">
        <v>118612.67</v>
      </c>
      <c r="H265" s="113">
        <v>118612.67</v>
      </c>
      <c r="I265" s="119">
        <v>0</v>
      </c>
      <c r="J265" s="114"/>
      <c r="K265" s="114"/>
      <c r="L265" s="115" t="s">
        <v>62</v>
      </c>
      <c r="M265" s="115" t="s">
        <v>107</v>
      </c>
      <c r="N265" s="130" t="s">
        <v>832</v>
      </c>
      <c r="O265" s="131" t="s">
        <v>113</v>
      </c>
      <c r="P265" s="114"/>
      <c r="Q265" s="114"/>
      <c r="R265" s="114"/>
    </row>
    <row r="266" spans="1:18" ht="28.35" customHeight="1" x14ac:dyDescent="0.2">
      <c r="A266" s="22" t="s">
        <v>1625</v>
      </c>
      <c r="B266" s="23" t="s">
        <v>83</v>
      </c>
      <c r="C266" s="23" t="s">
        <v>58</v>
      </c>
      <c r="D266" s="23" t="s">
        <v>59</v>
      </c>
      <c r="E266" s="22" t="s">
        <v>1626</v>
      </c>
      <c r="F266" s="23" t="s">
        <v>1627</v>
      </c>
      <c r="G266" s="113">
        <v>2620000</v>
      </c>
      <c r="H266" s="113">
        <v>2431576.6</v>
      </c>
      <c r="I266" s="113">
        <v>188423.39999999991</v>
      </c>
      <c r="J266" s="114"/>
      <c r="K266" s="114"/>
      <c r="L266" s="115">
        <v>45559</v>
      </c>
      <c r="M266" s="115">
        <v>45771</v>
      </c>
      <c r="N266" s="115">
        <v>45838</v>
      </c>
      <c r="O266" s="116" t="s">
        <v>107</v>
      </c>
      <c r="P266" s="114"/>
      <c r="Q266" s="114"/>
      <c r="R266" s="114"/>
    </row>
    <row r="267" spans="1:18" ht="28.35" customHeight="1" x14ac:dyDescent="0.2">
      <c r="A267" s="22" t="s">
        <v>1781</v>
      </c>
      <c r="B267" s="23" t="s">
        <v>78</v>
      </c>
      <c r="C267" s="23" t="s">
        <v>58</v>
      </c>
      <c r="D267" s="23" t="s">
        <v>79</v>
      </c>
      <c r="E267" s="22" t="s">
        <v>1782</v>
      </c>
      <c r="F267" s="23" t="s">
        <v>1783</v>
      </c>
      <c r="G267" s="113">
        <v>18522000</v>
      </c>
      <c r="H267" s="113">
        <v>18522000</v>
      </c>
      <c r="I267" s="113">
        <v>0</v>
      </c>
      <c r="J267" s="114"/>
      <c r="K267" s="114"/>
      <c r="L267" s="115">
        <v>45762</v>
      </c>
      <c r="M267" s="115">
        <v>45925</v>
      </c>
      <c r="N267" s="115" t="s">
        <v>48</v>
      </c>
      <c r="O267" s="116" t="s">
        <v>49</v>
      </c>
      <c r="P267" s="114"/>
      <c r="Q267" s="114"/>
      <c r="R267" s="114"/>
    </row>
    <row r="268" spans="1:18" ht="28.35" customHeight="1" x14ac:dyDescent="0.2">
      <c r="A268" s="22" t="s">
        <v>1784</v>
      </c>
      <c r="B268" s="23" t="s">
        <v>78</v>
      </c>
      <c r="C268" s="23" t="s">
        <v>58</v>
      </c>
      <c r="D268" s="23" t="s">
        <v>79</v>
      </c>
      <c r="E268" s="22" t="s">
        <v>1785</v>
      </c>
      <c r="F268" s="23" t="s">
        <v>1786</v>
      </c>
      <c r="G268" s="113">
        <v>6438600</v>
      </c>
      <c r="H268" s="113">
        <v>6438600</v>
      </c>
      <c r="I268" s="113">
        <v>0</v>
      </c>
      <c r="J268" s="114"/>
      <c r="K268" s="114"/>
      <c r="L268" s="115">
        <v>45644</v>
      </c>
      <c r="M268" s="115">
        <v>45925</v>
      </c>
      <c r="N268" s="115" t="s">
        <v>48</v>
      </c>
      <c r="O268" s="116" t="s">
        <v>49</v>
      </c>
      <c r="P268" s="114"/>
      <c r="Q268" s="114"/>
      <c r="R268" s="114"/>
    </row>
    <row r="269" spans="1:18" ht="28.35" customHeight="1" x14ac:dyDescent="0.2">
      <c r="A269" s="22" t="s">
        <v>1796</v>
      </c>
      <c r="B269" s="23" t="s">
        <v>1797</v>
      </c>
      <c r="C269" s="23" t="s">
        <v>58</v>
      </c>
      <c r="D269" s="23" t="s">
        <v>59</v>
      </c>
      <c r="E269" s="22" t="s">
        <v>1798</v>
      </c>
      <c r="F269" s="23" t="s">
        <v>1799</v>
      </c>
      <c r="G269" s="113">
        <v>37718800</v>
      </c>
      <c r="H269" s="113">
        <v>37718800</v>
      </c>
      <c r="I269" s="113">
        <v>0</v>
      </c>
      <c r="J269" s="114"/>
      <c r="K269" s="114"/>
      <c r="L269" s="115">
        <v>43102</v>
      </c>
      <c r="M269" s="115">
        <v>44887</v>
      </c>
      <c r="N269" s="115">
        <v>45747</v>
      </c>
      <c r="O269" s="116" t="s">
        <v>118</v>
      </c>
      <c r="P269" s="114"/>
      <c r="Q269" s="114"/>
      <c r="R269" s="114"/>
    </row>
    <row r="270" spans="1:18" ht="28.35" customHeight="1" x14ac:dyDescent="0.2">
      <c r="A270" s="22" t="s">
        <v>1830</v>
      </c>
      <c r="B270" s="23" t="s">
        <v>1831</v>
      </c>
      <c r="C270" s="23" t="s">
        <v>58</v>
      </c>
      <c r="D270" s="23" t="s">
        <v>59</v>
      </c>
      <c r="E270" s="22" t="s">
        <v>1832</v>
      </c>
      <c r="F270" s="23" t="s">
        <v>1833</v>
      </c>
      <c r="G270" s="113">
        <v>100000000</v>
      </c>
      <c r="H270" s="113">
        <v>90000000</v>
      </c>
      <c r="I270" s="113">
        <v>10000000</v>
      </c>
      <c r="J270" s="114"/>
      <c r="K270" s="114"/>
      <c r="L270" s="115">
        <v>45646</v>
      </c>
      <c r="M270" s="115">
        <v>45838</v>
      </c>
      <c r="N270" s="115">
        <v>45735</v>
      </c>
      <c r="O270" s="116" t="s">
        <v>49</v>
      </c>
      <c r="P270" s="114"/>
      <c r="Q270" s="114"/>
      <c r="R270" s="114"/>
    </row>
    <row r="271" spans="1:18" ht="28.35" customHeight="1" x14ac:dyDescent="0.2">
      <c r="A271" s="22" t="s">
        <v>1864</v>
      </c>
      <c r="B271" s="23" t="s">
        <v>1865</v>
      </c>
      <c r="C271" s="23" t="s">
        <v>58</v>
      </c>
      <c r="D271" s="23" t="s">
        <v>770</v>
      </c>
      <c r="E271" s="22" t="s">
        <v>1866</v>
      </c>
      <c r="F271" s="23" t="s">
        <v>1867</v>
      </c>
      <c r="G271" s="113">
        <v>643976.29</v>
      </c>
      <c r="H271" s="113">
        <v>643976.29</v>
      </c>
      <c r="I271" s="113">
        <v>0</v>
      </c>
      <c r="J271" s="114"/>
      <c r="K271" s="114"/>
      <c r="L271" s="115">
        <v>45603</v>
      </c>
      <c r="M271" s="115">
        <v>45657</v>
      </c>
      <c r="N271" s="115">
        <v>45930</v>
      </c>
      <c r="O271" s="115">
        <v>46006</v>
      </c>
      <c r="P271" s="114"/>
      <c r="Q271" s="114"/>
      <c r="R271" s="114"/>
    </row>
    <row r="272" spans="1:18" ht="28.35" customHeight="1" x14ac:dyDescent="0.2">
      <c r="A272" s="22"/>
      <c r="B272" s="23" t="s">
        <v>1885</v>
      </c>
      <c r="C272" s="23" t="s">
        <v>58</v>
      </c>
      <c r="D272" s="23" t="s">
        <v>59</v>
      </c>
      <c r="E272" s="22" t="s">
        <v>1886</v>
      </c>
      <c r="F272" s="23" t="s">
        <v>1887</v>
      </c>
      <c r="G272" s="149">
        <v>5384266.9800000004</v>
      </c>
      <c r="H272" s="149">
        <v>5384266.9800000004</v>
      </c>
      <c r="I272" s="119">
        <v>0</v>
      </c>
      <c r="J272" s="114"/>
      <c r="K272" s="114"/>
      <c r="L272" s="115" t="s">
        <v>1871</v>
      </c>
      <c r="M272" s="115" t="s">
        <v>1872</v>
      </c>
      <c r="N272" s="115" t="s">
        <v>1873</v>
      </c>
      <c r="O272" s="115" t="s">
        <v>1888</v>
      </c>
      <c r="P272" s="114"/>
      <c r="Q272" s="114"/>
      <c r="R272" s="114"/>
    </row>
    <row r="273" spans="1:18" ht="28.35" customHeight="1" x14ac:dyDescent="0.2">
      <c r="A273" s="22" t="s">
        <v>154</v>
      </c>
      <c r="B273" s="23" t="s">
        <v>155</v>
      </c>
      <c r="C273" s="23" t="s">
        <v>156</v>
      </c>
      <c r="D273" s="23" t="s">
        <v>157</v>
      </c>
      <c r="E273" s="22" t="s">
        <v>158</v>
      </c>
      <c r="F273" s="23" t="s">
        <v>159</v>
      </c>
      <c r="G273" s="113">
        <v>17958223.66</v>
      </c>
      <c r="H273" s="113">
        <v>13214959.48</v>
      </c>
      <c r="I273" s="113">
        <v>4743264.18</v>
      </c>
      <c r="J273" s="114"/>
      <c r="K273" s="114"/>
      <c r="L273" s="115" t="s">
        <v>49</v>
      </c>
      <c r="M273" s="115" t="s">
        <v>62</v>
      </c>
      <c r="N273" s="115" t="s">
        <v>112</v>
      </c>
      <c r="O273" s="116" t="s">
        <v>113</v>
      </c>
      <c r="P273" s="114"/>
      <c r="Q273" s="114"/>
      <c r="R273" s="114"/>
    </row>
    <row r="274" spans="1:18" ht="28.35" customHeight="1" x14ac:dyDescent="0.2">
      <c r="A274" s="22" t="s">
        <v>160</v>
      </c>
      <c r="B274" s="23" t="s">
        <v>161</v>
      </c>
      <c r="C274" s="23" t="s">
        <v>156</v>
      </c>
      <c r="D274" s="23" t="s">
        <v>157</v>
      </c>
      <c r="E274" s="22" t="s">
        <v>162</v>
      </c>
      <c r="F274" s="23" t="s">
        <v>163</v>
      </c>
      <c r="G274" s="113">
        <v>1400000</v>
      </c>
      <c r="H274" s="113">
        <v>1400000</v>
      </c>
      <c r="I274" s="113">
        <v>0</v>
      </c>
      <c r="J274" s="114"/>
      <c r="K274" s="114"/>
      <c r="L274" s="115" t="s">
        <v>48</v>
      </c>
      <c r="M274" s="115" t="s">
        <v>66</v>
      </c>
      <c r="N274" s="115" t="s">
        <v>49</v>
      </c>
      <c r="O274" s="116" t="s">
        <v>118</v>
      </c>
      <c r="P274" s="114"/>
      <c r="Q274" s="114"/>
      <c r="R274" s="114"/>
    </row>
    <row r="275" spans="1:18" ht="28.35" customHeight="1" x14ac:dyDescent="0.2">
      <c r="A275" s="22" t="s">
        <v>164</v>
      </c>
      <c r="B275" s="23" t="s">
        <v>165</v>
      </c>
      <c r="C275" s="23" t="s">
        <v>156</v>
      </c>
      <c r="D275" s="23" t="s">
        <v>157</v>
      </c>
      <c r="E275" s="22" t="s">
        <v>166</v>
      </c>
      <c r="F275" s="23" t="s">
        <v>167</v>
      </c>
      <c r="G275" s="113">
        <v>2999808.94</v>
      </c>
      <c r="H275" s="113">
        <v>2999808.94</v>
      </c>
      <c r="I275" s="113">
        <v>0</v>
      </c>
      <c r="J275" s="114"/>
      <c r="K275" s="114"/>
      <c r="L275" s="115" t="s">
        <v>49</v>
      </c>
      <c r="M275" s="115" t="s">
        <v>62</v>
      </c>
      <c r="N275" s="115" t="s">
        <v>112</v>
      </c>
      <c r="O275" s="116" t="s">
        <v>113</v>
      </c>
      <c r="P275" s="114"/>
      <c r="Q275" s="114"/>
      <c r="R275" s="114"/>
    </row>
    <row r="276" spans="1:18" ht="28.35" customHeight="1" x14ac:dyDescent="0.2">
      <c r="A276" s="22" t="s">
        <v>168</v>
      </c>
      <c r="B276" s="23" t="s">
        <v>161</v>
      </c>
      <c r="C276" s="23" t="s">
        <v>156</v>
      </c>
      <c r="D276" s="23" t="s">
        <v>157</v>
      </c>
      <c r="E276" s="22" t="s">
        <v>169</v>
      </c>
      <c r="F276" s="23" t="s">
        <v>170</v>
      </c>
      <c r="G276" s="113">
        <v>1500000</v>
      </c>
      <c r="H276" s="113">
        <v>1500000</v>
      </c>
      <c r="I276" s="113">
        <v>0</v>
      </c>
      <c r="J276" s="114"/>
      <c r="K276" s="114"/>
      <c r="L276" s="115" t="s">
        <v>48</v>
      </c>
      <c r="M276" s="115" t="s">
        <v>66</v>
      </c>
      <c r="N276" s="115" t="s">
        <v>49</v>
      </c>
      <c r="O276" s="116" t="s">
        <v>107</v>
      </c>
      <c r="P276" s="114"/>
      <c r="Q276" s="114"/>
      <c r="R276" s="114"/>
    </row>
    <row r="277" spans="1:18" ht="28.35" customHeight="1" x14ac:dyDescent="0.2">
      <c r="A277" s="22" t="s">
        <v>171</v>
      </c>
      <c r="B277" s="23" t="s">
        <v>165</v>
      </c>
      <c r="C277" s="23" t="s">
        <v>156</v>
      </c>
      <c r="D277" s="23" t="s">
        <v>157</v>
      </c>
      <c r="E277" s="22" t="s">
        <v>172</v>
      </c>
      <c r="F277" s="23" t="s">
        <v>173</v>
      </c>
      <c r="G277" s="113">
        <v>7490600</v>
      </c>
      <c r="H277" s="113">
        <v>7490600</v>
      </c>
      <c r="I277" s="113">
        <v>0</v>
      </c>
      <c r="J277" s="114"/>
      <c r="K277" s="114"/>
      <c r="L277" s="115" t="s">
        <v>49</v>
      </c>
      <c r="M277" s="115" t="s">
        <v>50</v>
      </c>
      <c r="N277" s="115" t="s">
        <v>62</v>
      </c>
      <c r="O277" s="116" t="s">
        <v>113</v>
      </c>
      <c r="P277" s="114"/>
      <c r="Q277" s="114"/>
      <c r="R277" s="114"/>
    </row>
    <row r="278" spans="1:18" ht="28.35" customHeight="1" x14ac:dyDescent="0.2">
      <c r="A278" s="22"/>
      <c r="B278" s="23" t="s">
        <v>155</v>
      </c>
      <c r="C278" s="23" t="s">
        <v>156</v>
      </c>
      <c r="D278" s="23" t="s">
        <v>157</v>
      </c>
      <c r="E278" s="22" t="s">
        <v>174</v>
      </c>
      <c r="F278" s="23" t="s">
        <v>175</v>
      </c>
      <c r="G278" s="113">
        <v>6600000</v>
      </c>
      <c r="H278" s="113">
        <v>6600000</v>
      </c>
      <c r="I278" s="113">
        <v>0</v>
      </c>
      <c r="J278" s="114"/>
      <c r="K278" s="114"/>
      <c r="L278" s="115" t="s">
        <v>48</v>
      </c>
      <c r="M278" s="115" t="s">
        <v>66</v>
      </c>
      <c r="N278" s="115" t="s">
        <v>49</v>
      </c>
      <c r="O278" s="116" t="s">
        <v>113</v>
      </c>
      <c r="P278" s="114"/>
      <c r="Q278" s="114"/>
      <c r="R278" s="114"/>
    </row>
    <row r="279" spans="1:18" ht="28.35" customHeight="1" x14ac:dyDescent="0.2">
      <c r="A279" s="22" t="s">
        <v>176</v>
      </c>
      <c r="B279" s="23" t="s">
        <v>177</v>
      </c>
      <c r="C279" s="23" t="s">
        <v>156</v>
      </c>
      <c r="D279" s="23" t="s">
        <v>157</v>
      </c>
      <c r="E279" s="22" t="s">
        <v>178</v>
      </c>
      <c r="F279" s="23" t="s">
        <v>179</v>
      </c>
      <c r="G279" s="113">
        <v>15000000</v>
      </c>
      <c r="H279" s="113">
        <v>15000000</v>
      </c>
      <c r="I279" s="113">
        <v>0</v>
      </c>
      <c r="J279" s="114"/>
      <c r="K279" s="114"/>
      <c r="L279" s="115" t="s">
        <v>49</v>
      </c>
      <c r="M279" s="115" t="s">
        <v>50</v>
      </c>
      <c r="N279" s="115" t="s">
        <v>62</v>
      </c>
      <c r="O279" s="116" t="s">
        <v>113</v>
      </c>
      <c r="P279" s="114"/>
      <c r="Q279" s="114"/>
      <c r="R279" s="114"/>
    </row>
    <row r="280" spans="1:18" ht="28.35" customHeight="1" x14ac:dyDescent="0.2">
      <c r="A280" s="22" t="s">
        <v>180</v>
      </c>
      <c r="B280" s="23" t="s">
        <v>161</v>
      </c>
      <c r="C280" s="23" t="s">
        <v>156</v>
      </c>
      <c r="D280" s="23" t="s">
        <v>157</v>
      </c>
      <c r="E280" s="22" t="s">
        <v>181</v>
      </c>
      <c r="F280" s="23" t="s">
        <v>182</v>
      </c>
      <c r="G280" s="113">
        <v>1250000</v>
      </c>
      <c r="H280" s="113">
        <v>1250000</v>
      </c>
      <c r="I280" s="113">
        <v>0</v>
      </c>
      <c r="J280" s="114"/>
      <c r="K280" s="114"/>
      <c r="L280" s="115" t="s">
        <v>48</v>
      </c>
      <c r="M280" s="115" t="s">
        <v>66</v>
      </c>
      <c r="N280" s="115" t="s">
        <v>49</v>
      </c>
      <c r="O280" s="116" t="s">
        <v>118</v>
      </c>
      <c r="P280" s="114"/>
      <c r="Q280" s="114"/>
      <c r="R280" s="114"/>
    </row>
    <row r="281" spans="1:18" ht="28.35" customHeight="1" x14ac:dyDescent="0.2">
      <c r="A281" s="22" t="s">
        <v>335</v>
      </c>
      <c r="B281" s="23" t="s">
        <v>165</v>
      </c>
      <c r="C281" s="23" t="s">
        <v>156</v>
      </c>
      <c r="D281" s="23" t="s">
        <v>157</v>
      </c>
      <c r="E281" s="22" t="s">
        <v>336</v>
      </c>
      <c r="F281" s="23" t="s">
        <v>337</v>
      </c>
      <c r="G281" s="113">
        <v>5000000</v>
      </c>
      <c r="H281" s="113">
        <v>5000000</v>
      </c>
      <c r="I281" s="113">
        <v>0</v>
      </c>
      <c r="J281" s="114"/>
      <c r="K281" s="114"/>
      <c r="L281" s="115" t="s">
        <v>49</v>
      </c>
      <c r="M281" s="115" t="s">
        <v>50</v>
      </c>
      <c r="N281" s="115" t="s">
        <v>62</v>
      </c>
      <c r="O281" s="116" t="s">
        <v>113</v>
      </c>
      <c r="P281" s="114"/>
      <c r="Q281" s="114"/>
      <c r="R281" s="114"/>
    </row>
    <row r="282" spans="1:18" ht="28.35" customHeight="1" x14ac:dyDescent="0.2">
      <c r="A282" s="22" t="s">
        <v>509</v>
      </c>
      <c r="B282" s="23" t="s">
        <v>510</v>
      </c>
      <c r="C282" s="23" t="s">
        <v>156</v>
      </c>
      <c r="D282" s="23" t="s">
        <v>157</v>
      </c>
      <c r="E282" s="22" t="s">
        <v>511</v>
      </c>
      <c r="F282" s="23" t="s">
        <v>512</v>
      </c>
      <c r="G282" s="113">
        <v>4906712.1100000003</v>
      </c>
      <c r="H282" s="113">
        <v>4906712.1100000003</v>
      </c>
      <c r="I282" s="113">
        <v>0</v>
      </c>
      <c r="J282" s="114"/>
      <c r="K282" s="114"/>
      <c r="L282" s="115" t="s">
        <v>48</v>
      </c>
      <c r="M282" s="115" t="s">
        <v>66</v>
      </c>
      <c r="N282" s="115" t="s">
        <v>49</v>
      </c>
      <c r="O282" s="116" t="s">
        <v>63</v>
      </c>
      <c r="P282" s="114"/>
      <c r="Q282" s="114"/>
      <c r="R282" s="114"/>
    </row>
    <row r="283" spans="1:18" ht="28.35" customHeight="1" x14ac:dyDescent="0.2">
      <c r="A283" s="22" t="s">
        <v>513</v>
      </c>
      <c r="B283" s="23" t="s">
        <v>514</v>
      </c>
      <c r="C283" s="23" t="s">
        <v>156</v>
      </c>
      <c r="D283" s="23" t="s">
        <v>157</v>
      </c>
      <c r="E283" s="22" t="s">
        <v>515</v>
      </c>
      <c r="F283" s="23" t="s">
        <v>516</v>
      </c>
      <c r="G283" s="113">
        <v>6430928.54</v>
      </c>
      <c r="H283" s="113">
        <v>6430928.54</v>
      </c>
      <c r="I283" s="113">
        <v>0</v>
      </c>
      <c r="J283" s="114"/>
      <c r="K283" s="114"/>
      <c r="L283" s="115" t="s">
        <v>48</v>
      </c>
      <c r="M283" s="115" t="s">
        <v>66</v>
      </c>
      <c r="N283" s="115" t="s">
        <v>49</v>
      </c>
      <c r="O283" s="116" t="s">
        <v>63</v>
      </c>
      <c r="P283" s="114"/>
      <c r="Q283" s="114"/>
      <c r="R283" s="114"/>
    </row>
    <row r="284" spans="1:18" ht="28.35" customHeight="1" x14ac:dyDescent="0.2">
      <c r="A284" s="22" t="s">
        <v>517</v>
      </c>
      <c r="B284" s="23" t="s">
        <v>514</v>
      </c>
      <c r="C284" s="23" t="s">
        <v>156</v>
      </c>
      <c r="D284" s="23" t="s">
        <v>157</v>
      </c>
      <c r="E284" s="22" t="s">
        <v>518</v>
      </c>
      <c r="F284" s="23" t="s">
        <v>519</v>
      </c>
      <c r="G284" s="113">
        <v>6138000</v>
      </c>
      <c r="H284" s="113">
        <v>6138000</v>
      </c>
      <c r="I284" s="113">
        <v>0</v>
      </c>
      <c r="J284" s="114"/>
      <c r="K284" s="114"/>
      <c r="L284" s="115" t="s">
        <v>48</v>
      </c>
      <c r="M284" s="115" t="s">
        <v>66</v>
      </c>
      <c r="N284" s="115" t="s">
        <v>49</v>
      </c>
      <c r="O284" s="116" t="s">
        <v>63</v>
      </c>
      <c r="P284" s="114"/>
      <c r="Q284" s="114"/>
      <c r="R284" s="114"/>
    </row>
    <row r="285" spans="1:18" ht="28.35" customHeight="1" x14ac:dyDescent="0.2">
      <c r="A285" s="22" t="s">
        <v>520</v>
      </c>
      <c r="B285" s="23" t="s">
        <v>510</v>
      </c>
      <c r="C285" s="23" t="s">
        <v>156</v>
      </c>
      <c r="D285" s="23" t="s">
        <v>157</v>
      </c>
      <c r="E285" s="22" t="s">
        <v>521</v>
      </c>
      <c r="F285" s="23" t="s">
        <v>522</v>
      </c>
      <c r="G285" s="113">
        <v>8000000</v>
      </c>
      <c r="H285" s="113">
        <v>8000000</v>
      </c>
      <c r="I285" s="113">
        <v>0</v>
      </c>
      <c r="J285" s="114"/>
      <c r="K285" s="114"/>
      <c r="L285" s="115" t="s">
        <v>48</v>
      </c>
      <c r="M285" s="115" t="s">
        <v>66</v>
      </c>
      <c r="N285" s="115" t="s">
        <v>49</v>
      </c>
      <c r="O285" s="116" t="s">
        <v>113</v>
      </c>
      <c r="P285" s="114"/>
      <c r="Q285" s="114"/>
      <c r="R285" s="114"/>
    </row>
    <row r="286" spans="1:18" ht="28.35" customHeight="1" x14ac:dyDescent="0.2">
      <c r="A286" s="22" t="s">
        <v>523</v>
      </c>
      <c r="B286" s="23" t="s">
        <v>165</v>
      </c>
      <c r="C286" s="23" t="s">
        <v>156</v>
      </c>
      <c r="D286" s="23" t="s">
        <v>157</v>
      </c>
      <c r="E286" s="22" t="s">
        <v>524</v>
      </c>
      <c r="F286" s="23" t="s">
        <v>525</v>
      </c>
      <c r="G286" s="113">
        <v>1481660.32</v>
      </c>
      <c r="H286" s="113">
        <v>1481660.32</v>
      </c>
      <c r="I286" s="113">
        <v>0</v>
      </c>
      <c r="J286" s="114"/>
      <c r="K286" s="114"/>
      <c r="L286" s="115" t="s">
        <v>48</v>
      </c>
      <c r="M286" s="115" t="s">
        <v>66</v>
      </c>
      <c r="N286" s="115" t="s">
        <v>49</v>
      </c>
      <c r="O286" s="116" t="s">
        <v>113</v>
      </c>
      <c r="P286" s="114"/>
      <c r="Q286" s="114"/>
      <c r="R286" s="114"/>
    </row>
    <row r="287" spans="1:18" ht="28.35" customHeight="1" x14ac:dyDescent="0.2">
      <c r="A287" s="22" t="s">
        <v>526</v>
      </c>
      <c r="B287" s="23" t="s">
        <v>527</v>
      </c>
      <c r="C287" s="23" t="s">
        <v>156</v>
      </c>
      <c r="D287" s="23" t="s">
        <v>157</v>
      </c>
      <c r="E287" s="22" t="s">
        <v>528</v>
      </c>
      <c r="F287" s="23" t="s">
        <v>529</v>
      </c>
      <c r="G287" s="113">
        <v>1175000</v>
      </c>
      <c r="H287" s="113">
        <v>1175000</v>
      </c>
      <c r="I287" s="113">
        <v>0</v>
      </c>
      <c r="J287" s="114"/>
      <c r="K287" s="114"/>
      <c r="L287" s="115" t="s">
        <v>48</v>
      </c>
      <c r="M287" s="115" t="s">
        <v>66</v>
      </c>
      <c r="N287" s="115" t="s">
        <v>49</v>
      </c>
      <c r="O287" s="116" t="s">
        <v>118</v>
      </c>
      <c r="P287" s="114"/>
      <c r="Q287" s="114"/>
      <c r="R287" s="114"/>
    </row>
    <row r="288" spans="1:18" ht="28.35" customHeight="1" x14ac:dyDescent="0.2">
      <c r="A288" s="22" t="s">
        <v>530</v>
      </c>
      <c r="B288" s="23" t="s">
        <v>531</v>
      </c>
      <c r="C288" s="23" t="s">
        <v>156</v>
      </c>
      <c r="D288" s="23" t="s">
        <v>157</v>
      </c>
      <c r="E288" s="22" t="s">
        <v>532</v>
      </c>
      <c r="F288" s="23" t="s">
        <v>533</v>
      </c>
      <c r="G288" s="113">
        <v>1600000</v>
      </c>
      <c r="H288" s="113">
        <v>1600000</v>
      </c>
      <c r="I288" s="113">
        <v>0</v>
      </c>
      <c r="J288" s="114"/>
      <c r="K288" s="114"/>
      <c r="L288" s="115" t="s">
        <v>48</v>
      </c>
      <c r="M288" s="115" t="s">
        <v>66</v>
      </c>
      <c r="N288" s="115" t="s">
        <v>49</v>
      </c>
      <c r="O288" s="116" t="s">
        <v>107</v>
      </c>
      <c r="P288" s="114"/>
      <c r="Q288" s="114"/>
      <c r="R288" s="114"/>
    </row>
    <row r="289" spans="1:18" ht="28.35" customHeight="1" x14ac:dyDescent="0.2">
      <c r="A289" s="22" t="s">
        <v>534</v>
      </c>
      <c r="B289" s="23" t="s">
        <v>177</v>
      </c>
      <c r="C289" s="23" t="s">
        <v>156</v>
      </c>
      <c r="D289" s="23" t="s">
        <v>157</v>
      </c>
      <c r="E289" s="22" t="s">
        <v>535</v>
      </c>
      <c r="F289" s="23" t="s">
        <v>536</v>
      </c>
      <c r="G289" s="113">
        <v>1100000</v>
      </c>
      <c r="H289" s="113">
        <v>1100000</v>
      </c>
      <c r="I289" s="113">
        <v>0</v>
      </c>
      <c r="J289" s="114"/>
      <c r="K289" s="114"/>
      <c r="L289" s="115" t="s">
        <v>48</v>
      </c>
      <c r="M289" s="115" t="s">
        <v>66</v>
      </c>
      <c r="N289" s="115" t="s">
        <v>49</v>
      </c>
      <c r="O289" s="116" t="s">
        <v>118</v>
      </c>
      <c r="P289" s="114"/>
      <c r="Q289" s="114"/>
      <c r="R289" s="114"/>
    </row>
    <row r="290" spans="1:18" ht="28.35" customHeight="1" x14ac:dyDescent="0.2">
      <c r="A290" s="22" t="s">
        <v>537</v>
      </c>
      <c r="B290" s="23" t="s">
        <v>177</v>
      </c>
      <c r="C290" s="23" t="s">
        <v>156</v>
      </c>
      <c r="D290" s="23" t="s">
        <v>157</v>
      </c>
      <c r="E290" s="22" t="s">
        <v>538</v>
      </c>
      <c r="F290" s="23" t="s">
        <v>539</v>
      </c>
      <c r="G290" s="113">
        <v>1100000</v>
      </c>
      <c r="H290" s="113">
        <v>1100000</v>
      </c>
      <c r="I290" s="113">
        <v>0</v>
      </c>
      <c r="J290" s="114"/>
      <c r="K290" s="114"/>
      <c r="L290" s="115" t="s">
        <v>48</v>
      </c>
      <c r="M290" s="115" t="s">
        <v>66</v>
      </c>
      <c r="N290" s="115" t="s">
        <v>49</v>
      </c>
      <c r="O290" s="116" t="s">
        <v>118</v>
      </c>
      <c r="P290" s="114"/>
      <c r="Q290" s="114"/>
      <c r="R290" s="114"/>
    </row>
    <row r="291" spans="1:18" ht="28.35" customHeight="1" x14ac:dyDescent="0.2">
      <c r="A291" s="22" t="s">
        <v>540</v>
      </c>
      <c r="B291" s="23" t="s">
        <v>177</v>
      </c>
      <c r="C291" s="23" t="s">
        <v>156</v>
      </c>
      <c r="D291" s="23" t="s">
        <v>157</v>
      </c>
      <c r="E291" s="22" t="s">
        <v>541</v>
      </c>
      <c r="F291" s="23" t="s">
        <v>542</v>
      </c>
      <c r="G291" s="113">
        <v>1000000</v>
      </c>
      <c r="H291" s="113">
        <v>1000000</v>
      </c>
      <c r="I291" s="113">
        <v>0</v>
      </c>
      <c r="J291" s="114"/>
      <c r="K291" s="114"/>
      <c r="L291" s="115" t="s">
        <v>48</v>
      </c>
      <c r="M291" s="115" t="s">
        <v>66</v>
      </c>
      <c r="N291" s="115" t="s">
        <v>49</v>
      </c>
      <c r="O291" s="116" t="s">
        <v>118</v>
      </c>
      <c r="P291" s="114"/>
      <c r="Q291" s="114"/>
      <c r="R291" s="114"/>
    </row>
    <row r="292" spans="1:18" ht="28.35" customHeight="1" x14ac:dyDescent="0.2">
      <c r="A292" s="22" t="s">
        <v>543</v>
      </c>
      <c r="B292" s="23" t="s">
        <v>531</v>
      </c>
      <c r="C292" s="23" t="s">
        <v>156</v>
      </c>
      <c r="D292" s="23" t="s">
        <v>157</v>
      </c>
      <c r="E292" s="22" t="s">
        <v>544</v>
      </c>
      <c r="F292" s="23" t="s">
        <v>545</v>
      </c>
      <c r="G292" s="113">
        <v>2200000</v>
      </c>
      <c r="H292" s="113">
        <v>2200000</v>
      </c>
      <c r="I292" s="113">
        <v>0</v>
      </c>
      <c r="J292" s="114"/>
      <c r="K292" s="114"/>
      <c r="L292" s="115" t="s">
        <v>48</v>
      </c>
      <c r="M292" s="115" t="s">
        <v>66</v>
      </c>
      <c r="N292" s="115" t="s">
        <v>49</v>
      </c>
      <c r="O292" s="116" t="s">
        <v>118</v>
      </c>
      <c r="P292" s="114"/>
      <c r="Q292" s="114"/>
      <c r="R292" s="114"/>
    </row>
    <row r="293" spans="1:18" ht="28.35" customHeight="1" x14ac:dyDescent="0.2">
      <c r="A293" s="22" t="s">
        <v>546</v>
      </c>
      <c r="B293" s="23" t="s">
        <v>547</v>
      </c>
      <c r="C293" s="23" t="s">
        <v>156</v>
      </c>
      <c r="D293" s="23" t="s">
        <v>157</v>
      </c>
      <c r="E293" s="22" t="s">
        <v>548</v>
      </c>
      <c r="F293" s="23" t="s">
        <v>549</v>
      </c>
      <c r="G293" s="113">
        <v>7514779.2999999998</v>
      </c>
      <c r="H293" s="113">
        <v>7514779.2999999998</v>
      </c>
      <c r="I293" s="113">
        <v>0</v>
      </c>
      <c r="J293" s="114"/>
      <c r="K293" s="114"/>
      <c r="L293" s="115" t="s">
        <v>49</v>
      </c>
      <c r="M293" s="115" t="s">
        <v>50</v>
      </c>
      <c r="N293" s="115" t="s">
        <v>62</v>
      </c>
      <c r="O293" s="116" t="s">
        <v>113</v>
      </c>
      <c r="P293" s="114"/>
      <c r="Q293" s="114"/>
      <c r="R293" s="114"/>
    </row>
    <row r="294" spans="1:18" ht="28.35" customHeight="1" x14ac:dyDescent="0.2">
      <c r="A294" s="22" t="s">
        <v>550</v>
      </c>
      <c r="B294" s="23" t="s">
        <v>527</v>
      </c>
      <c r="C294" s="23" t="s">
        <v>156</v>
      </c>
      <c r="D294" s="23" t="s">
        <v>157</v>
      </c>
      <c r="E294" s="22" t="s">
        <v>551</v>
      </c>
      <c r="F294" s="23" t="s">
        <v>552</v>
      </c>
      <c r="G294" s="113">
        <v>3540000</v>
      </c>
      <c r="H294" s="113">
        <v>3540000</v>
      </c>
      <c r="I294" s="113">
        <v>0</v>
      </c>
      <c r="J294" s="114"/>
      <c r="K294" s="114"/>
      <c r="L294" s="115" t="s">
        <v>48</v>
      </c>
      <c r="M294" s="115" t="s">
        <v>66</v>
      </c>
      <c r="N294" s="115" t="s">
        <v>49</v>
      </c>
      <c r="O294" s="116" t="s">
        <v>118</v>
      </c>
      <c r="P294" s="114"/>
      <c r="Q294" s="114"/>
      <c r="R294" s="114"/>
    </row>
    <row r="295" spans="1:18" ht="28.35" customHeight="1" x14ac:dyDescent="0.2">
      <c r="A295" s="22" t="s">
        <v>553</v>
      </c>
      <c r="B295" s="23" t="s">
        <v>527</v>
      </c>
      <c r="C295" s="23" t="s">
        <v>156</v>
      </c>
      <c r="D295" s="23" t="s">
        <v>157</v>
      </c>
      <c r="E295" s="22" t="s">
        <v>554</v>
      </c>
      <c r="F295" s="23" t="s">
        <v>555</v>
      </c>
      <c r="G295" s="113">
        <v>998564.25</v>
      </c>
      <c r="H295" s="113">
        <v>998564.25</v>
      </c>
      <c r="I295" s="113">
        <v>0</v>
      </c>
      <c r="J295" s="114"/>
      <c r="K295" s="114"/>
      <c r="L295" s="115" t="s">
        <v>48</v>
      </c>
      <c r="M295" s="115" t="s">
        <v>66</v>
      </c>
      <c r="N295" s="115" t="s">
        <v>49</v>
      </c>
      <c r="O295" s="116" t="s">
        <v>118</v>
      </c>
      <c r="P295" s="114"/>
      <c r="Q295" s="114"/>
      <c r="R295" s="114"/>
    </row>
    <row r="296" spans="1:18" ht="28.35" customHeight="1" x14ac:dyDescent="0.2">
      <c r="A296" s="22" t="s">
        <v>562</v>
      </c>
      <c r="B296" s="23" t="s">
        <v>177</v>
      </c>
      <c r="C296" s="23" t="s">
        <v>156</v>
      </c>
      <c r="D296" s="23" t="s">
        <v>157</v>
      </c>
      <c r="E296" s="22" t="s">
        <v>563</v>
      </c>
      <c r="F296" s="23" t="s">
        <v>564</v>
      </c>
      <c r="G296" s="113">
        <v>900000</v>
      </c>
      <c r="H296" s="113">
        <v>900000</v>
      </c>
      <c r="I296" s="113">
        <v>0</v>
      </c>
      <c r="J296" s="114"/>
      <c r="K296" s="114"/>
      <c r="L296" s="115">
        <v>45924</v>
      </c>
      <c r="M296" s="116" t="s">
        <v>48</v>
      </c>
      <c r="N296" s="116" t="s">
        <v>66</v>
      </c>
      <c r="O296" s="116" t="s">
        <v>62</v>
      </c>
      <c r="P296" s="114"/>
      <c r="Q296" s="114"/>
      <c r="R296" s="114"/>
    </row>
    <row r="297" spans="1:18" ht="28.35" customHeight="1" x14ac:dyDescent="0.2">
      <c r="A297" s="22" t="s">
        <v>565</v>
      </c>
      <c r="B297" s="23" t="s">
        <v>566</v>
      </c>
      <c r="C297" s="23" t="s">
        <v>156</v>
      </c>
      <c r="D297" s="23" t="s">
        <v>157</v>
      </c>
      <c r="E297" s="22" t="s">
        <v>567</v>
      </c>
      <c r="F297" s="23" t="s">
        <v>568</v>
      </c>
      <c r="G297" s="113">
        <v>3618718.12</v>
      </c>
      <c r="H297" s="113">
        <v>3618718.12</v>
      </c>
      <c r="I297" s="113">
        <v>0</v>
      </c>
      <c r="J297" s="114"/>
      <c r="K297" s="114"/>
      <c r="L297" s="115">
        <v>45992</v>
      </c>
      <c r="M297" s="116" t="s">
        <v>48</v>
      </c>
      <c r="N297" s="116" t="s">
        <v>66</v>
      </c>
      <c r="O297" s="116" t="s">
        <v>113</v>
      </c>
      <c r="P297" s="114"/>
      <c r="Q297" s="114"/>
      <c r="R297" s="114"/>
    </row>
    <row r="298" spans="1:18" ht="28.35" customHeight="1" x14ac:dyDescent="0.2">
      <c r="A298" s="22" t="s">
        <v>685</v>
      </c>
      <c r="B298" s="23" t="s">
        <v>686</v>
      </c>
      <c r="C298" s="23" t="s">
        <v>156</v>
      </c>
      <c r="D298" s="23" t="s">
        <v>157</v>
      </c>
      <c r="E298" s="22" t="s">
        <v>687</v>
      </c>
      <c r="F298" s="23" t="s">
        <v>688</v>
      </c>
      <c r="G298" s="113">
        <v>1200000</v>
      </c>
      <c r="H298" s="113">
        <v>1200000</v>
      </c>
      <c r="I298" s="113">
        <v>0</v>
      </c>
      <c r="J298" s="114"/>
      <c r="K298" s="114"/>
      <c r="L298" s="115">
        <v>45807</v>
      </c>
      <c r="M298" s="115">
        <v>45807</v>
      </c>
      <c r="N298" s="115" t="s">
        <v>48</v>
      </c>
      <c r="O298" s="116" t="s">
        <v>118</v>
      </c>
      <c r="P298" s="114"/>
      <c r="Q298" s="114"/>
      <c r="R298" s="114"/>
    </row>
    <row r="299" spans="1:18" ht="28.35" customHeight="1" x14ac:dyDescent="0.2">
      <c r="A299" s="22" t="s">
        <v>689</v>
      </c>
      <c r="B299" s="23" t="s">
        <v>177</v>
      </c>
      <c r="C299" s="23" t="s">
        <v>156</v>
      </c>
      <c r="D299" s="23" t="s">
        <v>157</v>
      </c>
      <c r="E299" s="22" t="s">
        <v>690</v>
      </c>
      <c r="F299" s="23" t="s">
        <v>691</v>
      </c>
      <c r="G299" s="113">
        <v>1000000</v>
      </c>
      <c r="H299" s="113">
        <v>1000000</v>
      </c>
      <c r="I299" s="113">
        <v>0</v>
      </c>
      <c r="J299" s="114"/>
      <c r="K299" s="114"/>
      <c r="L299" s="115">
        <v>45807</v>
      </c>
      <c r="M299" s="115">
        <v>45936</v>
      </c>
      <c r="N299" s="115" t="s">
        <v>48</v>
      </c>
      <c r="O299" s="116" t="s">
        <v>118</v>
      </c>
      <c r="P299" s="114"/>
      <c r="Q299" s="114"/>
      <c r="R299" s="114"/>
    </row>
    <row r="300" spans="1:18" ht="28.35" customHeight="1" x14ac:dyDescent="0.2">
      <c r="A300" s="22" t="s">
        <v>692</v>
      </c>
      <c r="B300" s="23" t="s">
        <v>177</v>
      </c>
      <c r="C300" s="23" t="s">
        <v>156</v>
      </c>
      <c r="D300" s="23" t="s">
        <v>157</v>
      </c>
      <c r="E300" s="22" t="s">
        <v>693</v>
      </c>
      <c r="F300" s="23" t="s">
        <v>694</v>
      </c>
      <c r="G300" s="113">
        <v>1000000</v>
      </c>
      <c r="H300" s="113">
        <v>1000000</v>
      </c>
      <c r="I300" s="113">
        <v>0</v>
      </c>
      <c r="J300" s="114"/>
      <c r="K300" s="114"/>
      <c r="L300" s="115">
        <v>45807</v>
      </c>
      <c r="M300" s="115">
        <v>45905</v>
      </c>
      <c r="N300" s="115" t="s">
        <v>48</v>
      </c>
      <c r="O300" s="116" t="s">
        <v>118</v>
      </c>
      <c r="P300" s="114"/>
      <c r="Q300" s="114"/>
      <c r="R300" s="114"/>
    </row>
    <row r="301" spans="1:18" ht="28.35" customHeight="1" x14ac:dyDescent="0.2">
      <c r="A301" s="22" t="s">
        <v>742</v>
      </c>
      <c r="B301" s="23" t="s">
        <v>566</v>
      </c>
      <c r="C301" s="23" t="s">
        <v>156</v>
      </c>
      <c r="D301" s="23" t="s">
        <v>157</v>
      </c>
      <c r="E301" s="22" t="s">
        <v>743</v>
      </c>
      <c r="F301" s="23" t="s">
        <v>744</v>
      </c>
      <c r="G301" s="113">
        <v>1150000</v>
      </c>
      <c r="H301" s="113">
        <v>1150000</v>
      </c>
      <c r="I301" s="113">
        <v>0</v>
      </c>
      <c r="J301" s="114"/>
      <c r="K301" s="114"/>
      <c r="L301" s="115">
        <v>45992</v>
      </c>
      <c r="M301" s="116" t="s">
        <v>48</v>
      </c>
      <c r="N301" s="116" t="s">
        <v>66</v>
      </c>
      <c r="O301" s="116" t="s">
        <v>63</v>
      </c>
      <c r="P301" s="114"/>
      <c r="Q301" s="114"/>
      <c r="R301" s="114"/>
    </row>
    <row r="302" spans="1:18" ht="28.35" customHeight="1" x14ac:dyDescent="0.2">
      <c r="A302" s="22" t="s">
        <v>745</v>
      </c>
      <c r="B302" s="23" t="s">
        <v>527</v>
      </c>
      <c r="C302" s="23" t="s">
        <v>156</v>
      </c>
      <c r="D302" s="23" t="s">
        <v>157</v>
      </c>
      <c r="E302" s="22" t="s">
        <v>746</v>
      </c>
      <c r="F302" s="23" t="s">
        <v>747</v>
      </c>
      <c r="G302" s="113">
        <v>780000</v>
      </c>
      <c r="H302" s="113">
        <v>780000</v>
      </c>
      <c r="I302" s="113">
        <v>0</v>
      </c>
      <c r="J302" s="114"/>
      <c r="K302" s="114"/>
      <c r="L302" s="115" t="s">
        <v>48</v>
      </c>
      <c r="M302" s="115" t="s">
        <v>66</v>
      </c>
      <c r="N302" s="115" t="s">
        <v>49</v>
      </c>
      <c r="O302" s="116" t="s">
        <v>62</v>
      </c>
      <c r="P302" s="114"/>
      <c r="Q302" s="114"/>
      <c r="R302" s="114"/>
    </row>
    <row r="303" spans="1:18" ht="28.35" customHeight="1" x14ac:dyDescent="0.2">
      <c r="A303" s="22" t="s">
        <v>781</v>
      </c>
      <c r="B303" s="23" t="s">
        <v>128</v>
      </c>
      <c r="C303" s="23" t="s">
        <v>156</v>
      </c>
      <c r="D303" s="23" t="s">
        <v>157</v>
      </c>
      <c r="E303" s="22" t="s">
        <v>782</v>
      </c>
      <c r="F303" s="23" t="s">
        <v>783</v>
      </c>
      <c r="G303" s="113">
        <v>330000</v>
      </c>
      <c r="H303" s="113">
        <v>330000</v>
      </c>
      <c r="I303" s="113">
        <v>0</v>
      </c>
      <c r="J303" s="114"/>
      <c r="K303" s="114"/>
      <c r="L303" s="115">
        <v>44742</v>
      </c>
      <c r="M303" s="115">
        <v>44860</v>
      </c>
      <c r="N303" s="115">
        <v>45027</v>
      </c>
      <c r="O303" s="116" t="s">
        <v>48</v>
      </c>
      <c r="P303" s="114"/>
      <c r="Q303" s="114"/>
      <c r="R303" s="114"/>
    </row>
    <row r="304" spans="1:18" ht="28.35" customHeight="1" x14ac:dyDescent="0.2">
      <c r="A304" s="22" t="s">
        <v>1476</v>
      </c>
      <c r="B304" s="23" t="s">
        <v>1477</v>
      </c>
      <c r="C304" s="23" t="s">
        <v>156</v>
      </c>
      <c r="D304" s="23" t="s">
        <v>157</v>
      </c>
      <c r="E304" s="22" t="s">
        <v>1478</v>
      </c>
      <c r="F304" s="23" t="s">
        <v>1479</v>
      </c>
      <c r="G304" s="113">
        <v>4950000</v>
      </c>
      <c r="H304" s="113">
        <v>4950000</v>
      </c>
      <c r="I304" s="113">
        <v>0</v>
      </c>
      <c r="J304" s="114"/>
      <c r="K304" s="114"/>
      <c r="L304" s="115" t="s">
        <v>48</v>
      </c>
      <c r="M304" s="115" t="s">
        <v>66</v>
      </c>
      <c r="N304" s="115" t="s">
        <v>49</v>
      </c>
      <c r="O304" s="116" t="s">
        <v>107</v>
      </c>
      <c r="P304" s="114"/>
      <c r="Q304" s="114"/>
      <c r="R304" s="114"/>
    </row>
    <row r="305" spans="1:18" ht="28.35" customHeight="1" x14ac:dyDescent="0.2">
      <c r="A305" s="22" t="s">
        <v>1480</v>
      </c>
      <c r="B305" s="23" t="s">
        <v>1481</v>
      </c>
      <c r="C305" s="23" t="s">
        <v>156</v>
      </c>
      <c r="D305" s="23" t="s">
        <v>157</v>
      </c>
      <c r="E305" s="22" t="s">
        <v>1482</v>
      </c>
      <c r="F305" s="23" t="s">
        <v>1483</v>
      </c>
      <c r="G305" s="113">
        <v>2300000</v>
      </c>
      <c r="H305" s="113">
        <v>2300000</v>
      </c>
      <c r="I305" s="113">
        <v>0</v>
      </c>
      <c r="J305" s="114"/>
      <c r="K305" s="114"/>
      <c r="L305" s="115" t="s">
        <v>49</v>
      </c>
      <c r="M305" s="115" t="s">
        <v>50</v>
      </c>
      <c r="N305" s="115" t="s">
        <v>62</v>
      </c>
      <c r="O305" s="116" t="s">
        <v>63</v>
      </c>
      <c r="P305" s="114"/>
      <c r="Q305" s="114"/>
      <c r="R305" s="114"/>
    </row>
    <row r="306" spans="1:18" ht="28.35" customHeight="1" x14ac:dyDescent="0.2">
      <c r="A306" s="22" t="s">
        <v>1484</v>
      </c>
      <c r="B306" s="23" t="s">
        <v>1481</v>
      </c>
      <c r="C306" s="23" t="s">
        <v>156</v>
      </c>
      <c r="D306" s="23" t="s">
        <v>157</v>
      </c>
      <c r="E306" s="22" t="s">
        <v>1485</v>
      </c>
      <c r="F306" s="23" t="s">
        <v>1486</v>
      </c>
      <c r="G306" s="113">
        <v>2300000</v>
      </c>
      <c r="H306" s="113">
        <v>2300000</v>
      </c>
      <c r="I306" s="113">
        <v>0</v>
      </c>
      <c r="J306" s="114"/>
      <c r="K306" s="114"/>
      <c r="L306" s="115" t="s">
        <v>49</v>
      </c>
      <c r="M306" s="115" t="s">
        <v>62</v>
      </c>
      <c r="N306" s="115" t="s">
        <v>107</v>
      </c>
      <c r="O306" s="116" t="s">
        <v>112</v>
      </c>
      <c r="P306" s="114"/>
      <c r="Q306" s="114"/>
      <c r="R306" s="114"/>
    </row>
    <row r="307" spans="1:18" ht="28.35" customHeight="1" x14ac:dyDescent="0.2">
      <c r="A307" s="22" t="s">
        <v>1487</v>
      </c>
      <c r="B307" s="23" t="s">
        <v>1488</v>
      </c>
      <c r="C307" s="23" t="s">
        <v>156</v>
      </c>
      <c r="D307" s="23" t="s">
        <v>157</v>
      </c>
      <c r="E307" s="22" t="s">
        <v>1489</v>
      </c>
      <c r="F307" s="23" t="s">
        <v>1490</v>
      </c>
      <c r="G307" s="113">
        <v>4000000</v>
      </c>
      <c r="H307" s="113">
        <v>4000000</v>
      </c>
      <c r="I307" s="113">
        <v>0</v>
      </c>
      <c r="J307" s="114"/>
      <c r="K307" s="114"/>
      <c r="L307" s="115">
        <v>45658</v>
      </c>
      <c r="M307" s="115">
        <v>45658</v>
      </c>
      <c r="N307" s="115" t="s">
        <v>48</v>
      </c>
      <c r="O307" s="116" t="s">
        <v>113</v>
      </c>
      <c r="P307" s="114"/>
      <c r="Q307" s="114"/>
      <c r="R307" s="114"/>
    </row>
    <row r="308" spans="1:18" ht="28.35" customHeight="1" x14ac:dyDescent="0.2">
      <c r="A308" s="22" t="s">
        <v>1491</v>
      </c>
      <c r="B308" s="23" t="s">
        <v>527</v>
      </c>
      <c r="C308" s="23" t="s">
        <v>156</v>
      </c>
      <c r="D308" s="23" t="s">
        <v>157</v>
      </c>
      <c r="E308" s="22" t="s">
        <v>1492</v>
      </c>
      <c r="F308" s="23" t="s">
        <v>1493</v>
      </c>
      <c r="G308" s="113">
        <v>5000000</v>
      </c>
      <c r="H308" s="113">
        <v>5000000</v>
      </c>
      <c r="I308" s="113">
        <v>0</v>
      </c>
      <c r="J308" s="114"/>
      <c r="K308" s="114"/>
      <c r="L308" s="115" t="s">
        <v>49</v>
      </c>
      <c r="M308" s="115" t="s">
        <v>50</v>
      </c>
      <c r="N308" s="115" t="s">
        <v>62</v>
      </c>
      <c r="O308" s="116" t="s">
        <v>821</v>
      </c>
      <c r="P308" s="114"/>
      <c r="Q308" s="114"/>
      <c r="R308" s="114"/>
    </row>
    <row r="309" spans="1:18" ht="28.35" customHeight="1" x14ac:dyDescent="0.2">
      <c r="A309" s="22" t="s">
        <v>1494</v>
      </c>
      <c r="B309" s="23" t="s">
        <v>514</v>
      </c>
      <c r="C309" s="23" t="s">
        <v>156</v>
      </c>
      <c r="D309" s="23" t="s">
        <v>157</v>
      </c>
      <c r="E309" s="22" t="s">
        <v>1495</v>
      </c>
      <c r="F309" s="23" t="s">
        <v>1496</v>
      </c>
      <c r="G309" s="113">
        <v>4500000</v>
      </c>
      <c r="H309" s="113">
        <v>4500000</v>
      </c>
      <c r="I309" s="113">
        <v>0</v>
      </c>
      <c r="J309" s="114"/>
      <c r="K309" s="114"/>
      <c r="L309" s="115" t="s">
        <v>49</v>
      </c>
      <c r="M309" s="115" t="s">
        <v>50</v>
      </c>
      <c r="N309" s="115" t="s">
        <v>62</v>
      </c>
      <c r="O309" s="116" t="s">
        <v>113</v>
      </c>
      <c r="P309" s="114"/>
      <c r="Q309" s="114"/>
      <c r="R309" s="114"/>
    </row>
    <row r="310" spans="1:18" ht="28.35" customHeight="1" x14ac:dyDescent="0.2">
      <c r="A310" s="22" t="s">
        <v>1497</v>
      </c>
      <c r="B310" s="23" t="s">
        <v>177</v>
      </c>
      <c r="C310" s="23" t="s">
        <v>156</v>
      </c>
      <c r="D310" s="23" t="s">
        <v>157</v>
      </c>
      <c r="E310" s="22" t="s">
        <v>1498</v>
      </c>
      <c r="F310" s="23" t="s">
        <v>1499</v>
      </c>
      <c r="G310" s="113">
        <v>890000</v>
      </c>
      <c r="H310" s="113">
        <v>890000</v>
      </c>
      <c r="I310" s="113">
        <v>0</v>
      </c>
      <c r="J310" s="114"/>
      <c r="K310" s="114"/>
      <c r="L310" s="115" t="s">
        <v>48</v>
      </c>
      <c r="M310" s="115" t="s">
        <v>66</v>
      </c>
      <c r="N310" s="115" t="s">
        <v>49</v>
      </c>
      <c r="O310" s="116" t="s">
        <v>118</v>
      </c>
      <c r="P310" s="114"/>
      <c r="Q310" s="114"/>
      <c r="R310" s="114"/>
    </row>
    <row r="311" spans="1:18" ht="28.35" customHeight="1" x14ac:dyDescent="0.2">
      <c r="A311" s="22" t="s">
        <v>1500</v>
      </c>
      <c r="B311" s="23" t="s">
        <v>1501</v>
      </c>
      <c r="C311" s="23" t="s">
        <v>156</v>
      </c>
      <c r="D311" s="23" t="s">
        <v>157</v>
      </c>
      <c r="E311" s="22" t="s">
        <v>1502</v>
      </c>
      <c r="F311" s="23" t="s">
        <v>1503</v>
      </c>
      <c r="G311" s="113">
        <v>4000000</v>
      </c>
      <c r="H311" s="113">
        <v>4000000</v>
      </c>
      <c r="I311" s="113">
        <v>0</v>
      </c>
      <c r="J311" s="114"/>
      <c r="K311" s="114"/>
      <c r="L311" s="115" t="s">
        <v>49</v>
      </c>
      <c r="M311" s="115" t="s">
        <v>50</v>
      </c>
      <c r="N311" s="115" t="s">
        <v>62</v>
      </c>
      <c r="O311" s="116" t="s">
        <v>113</v>
      </c>
      <c r="P311" s="114"/>
      <c r="Q311" s="114"/>
      <c r="R311" s="114"/>
    </row>
    <row r="312" spans="1:18" ht="28.35" customHeight="1" x14ac:dyDescent="0.2">
      <c r="A312" s="22" t="s">
        <v>1504</v>
      </c>
      <c r="B312" s="23" t="s">
        <v>165</v>
      </c>
      <c r="C312" s="23" t="s">
        <v>156</v>
      </c>
      <c r="D312" s="23" t="s">
        <v>157</v>
      </c>
      <c r="E312" s="22" t="s">
        <v>1505</v>
      </c>
      <c r="F312" s="23" t="s">
        <v>1506</v>
      </c>
      <c r="G312" s="113">
        <v>2500000</v>
      </c>
      <c r="H312" s="113">
        <v>2500000</v>
      </c>
      <c r="I312" s="113">
        <v>0</v>
      </c>
      <c r="J312" s="114"/>
      <c r="K312" s="114"/>
      <c r="L312" s="115" t="s">
        <v>62</v>
      </c>
      <c r="M312" s="115" t="s">
        <v>112</v>
      </c>
      <c r="N312" s="115" t="s">
        <v>107</v>
      </c>
      <c r="O312" s="116" t="s">
        <v>113</v>
      </c>
      <c r="P312" s="114"/>
      <c r="Q312" s="114"/>
      <c r="R312" s="114"/>
    </row>
    <row r="313" spans="1:18" ht="28.35" customHeight="1" x14ac:dyDescent="0.2">
      <c r="A313" s="22" t="s">
        <v>1507</v>
      </c>
      <c r="B313" s="23" t="s">
        <v>1481</v>
      </c>
      <c r="C313" s="23" t="s">
        <v>156</v>
      </c>
      <c r="D313" s="23" t="s">
        <v>157</v>
      </c>
      <c r="E313" s="22" t="s">
        <v>1508</v>
      </c>
      <c r="F313" s="23" t="s">
        <v>1509</v>
      </c>
      <c r="G313" s="113">
        <v>4432272.18</v>
      </c>
      <c r="H313" s="113">
        <v>4432272.18</v>
      </c>
      <c r="I313" s="113">
        <v>0</v>
      </c>
      <c r="J313" s="114"/>
      <c r="K313" s="114"/>
      <c r="L313" s="115" t="s">
        <v>49</v>
      </c>
      <c r="M313" s="115" t="s">
        <v>50</v>
      </c>
      <c r="N313" s="115" t="s">
        <v>62</v>
      </c>
      <c r="O313" s="116" t="s">
        <v>113</v>
      </c>
      <c r="P313" s="114"/>
      <c r="Q313" s="114"/>
      <c r="R313" s="114"/>
    </row>
    <row r="314" spans="1:18" ht="28.35" customHeight="1" x14ac:dyDescent="0.2">
      <c r="A314" s="22" t="s">
        <v>1510</v>
      </c>
      <c r="B314" s="23" t="s">
        <v>1511</v>
      </c>
      <c r="C314" s="23" t="s">
        <v>156</v>
      </c>
      <c r="D314" s="23" t="s">
        <v>157</v>
      </c>
      <c r="E314" s="22" t="s">
        <v>1512</v>
      </c>
      <c r="F314" s="23" t="s">
        <v>1513</v>
      </c>
      <c r="G314" s="113">
        <v>1600000</v>
      </c>
      <c r="H314" s="113">
        <v>1600000</v>
      </c>
      <c r="I314" s="113">
        <v>0</v>
      </c>
      <c r="J314" s="114"/>
      <c r="K314" s="114"/>
      <c r="L314" s="115" t="s">
        <v>49</v>
      </c>
      <c r="M314" s="115" t="s">
        <v>50</v>
      </c>
      <c r="N314" s="115" t="s">
        <v>62</v>
      </c>
      <c r="O314" s="116" t="s">
        <v>113</v>
      </c>
      <c r="P314" s="114"/>
      <c r="Q314" s="114"/>
      <c r="R314" s="114"/>
    </row>
    <row r="315" spans="1:18" ht="28.35" customHeight="1" x14ac:dyDescent="0.2">
      <c r="A315" s="22" t="s">
        <v>1514</v>
      </c>
      <c r="B315" s="23" t="s">
        <v>1501</v>
      </c>
      <c r="C315" s="23" t="s">
        <v>156</v>
      </c>
      <c r="D315" s="23" t="s">
        <v>157</v>
      </c>
      <c r="E315" s="22" t="s">
        <v>1515</v>
      </c>
      <c r="F315" s="23" t="s">
        <v>1516</v>
      </c>
      <c r="G315" s="113">
        <v>1900000</v>
      </c>
      <c r="H315" s="113">
        <v>1900000</v>
      </c>
      <c r="I315" s="113">
        <v>0</v>
      </c>
      <c r="J315" s="114"/>
      <c r="K315" s="114"/>
      <c r="L315" s="115" t="s">
        <v>49</v>
      </c>
      <c r="M315" s="115" t="s">
        <v>50</v>
      </c>
      <c r="N315" s="115" t="s">
        <v>62</v>
      </c>
      <c r="O315" s="116" t="s">
        <v>113</v>
      </c>
      <c r="P315" s="114"/>
      <c r="Q315" s="114"/>
      <c r="R315" s="114"/>
    </row>
    <row r="316" spans="1:18" ht="28.35" customHeight="1" x14ac:dyDescent="0.2">
      <c r="A316" s="22" t="s">
        <v>1517</v>
      </c>
      <c r="B316" s="23" t="s">
        <v>177</v>
      </c>
      <c r="C316" s="23" t="s">
        <v>156</v>
      </c>
      <c r="D316" s="23" t="s">
        <v>157</v>
      </c>
      <c r="E316" s="22" t="s">
        <v>1518</v>
      </c>
      <c r="F316" s="23" t="s">
        <v>1519</v>
      </c>
      <c r="G316" s="113">
        <v>1000000</v>
      </c>
      <c r="H316" s="113">
        <v>1000000</v>
      </c>
      <c r="I316" s="113">
        <v>0</v>
      </c>
      <c r="J316" s="114"/>
      <c r="K316" s="114"/>
      <c r="L316" s="115" t="s">
        <v>48</v>
      </c>
      <c r="M316" s="115" t="s">
        <v>66</v>
      </c>
      <c r="N316" s="115" t="s">
        <v>49</v>
      </c>
      <c r="O316" s="116" t="s">
        <v>118</v>
      </c>
      <c r="P316" s="114"/>
      <c r="Q316" s="114"/>
      <c r="R316" s="114"/>
    </row>
    <row r="317" spans="1:18" ht="28.35" customHeight="1" x14ac:dyDescent="0.2">
      <c r="A317" s="22" t="s">
        <v>1520</v>
      </c>
      <c r="B317" s="23" t="s">
        <v>177</v>
      </c>
      <c r="C317" s="23" t="s">
        <v>156</v>
      </c>
      <c r="D317" s="23" t="s">
        <v>157</v>
      </c>
      <c r="E317" s="22" t="s">
        <v>1521</v>
      </c>
      <c r="F317" s="23" t="s">
        <v>1522</v>
      </c>
      <c r="G317" s="113">
        <v>1000000</v>
      </c>
      <c r="H317" s="113">
        <v>1000000</v>
      </c>
      <c r="I317" s="113">
        <v>0</v>
      </c>
      <c r="J317" s="114"/>
      <c r="K317" s="114"/>
      <c r="L317" s="115" t="s">
        <v>49</v>
      </c>
      <c r="M317" s="115" t="s">
        <v>50</v>
      </c>
      <c r="N317" s="115" t="s">
        <v>62</v>
      </c>
      <c r="O317" s="116" t="s">
        <v>118</v>
      </c>
      <c r="P317" s="114"/>
      <c r="Q317" s="114"/>
      <c r="R317" s="114"/>
    </row>
    <row r="318" spans="1:18" ht="28.35" customHeight="1" x14ac:dyDescent="0.2">
      <c r="A318" s="22" t="s">
        <v>1582</v>
      </c>
      <c r="B318" s="23" t="s">
        <v>686</v>
      </c>
      <c r="C318" s="23" t="s">
        <v>156</v>
      </c>
      <c r="D318" s="23" t="s">
        <v>157</v>
      </c>
      <c r="E318" s="22" t="s">
        <v>1583</v>
      </c>
      <c r="F318" s="23" t="s">
        <v>1584</v>
      </c>
      <c r="G318" s="113">
        <v>1000000</v>
      </c>
      <c r="H318" s="113">
        <v>1000000</v>
      </c>
      <c r="I318" s="113">
        <v>0</v>
      </c>
      <c r="J318" s="114"/>
      <c r="K318" s="114"/>
      <c r="L318" s="115">
        <v>45807</v>
      </c>
      <c r="M318" s="115">
        <v>45807</v>
      </c>
      <c r="N318" s="115" t="s">
        <v>48</v>
      </c>
      <c r="O318" s="116" t="s">
        <v>118</v>
      </c>
      <c r="P318" s="114"/>
      <c r="Q318" s="114"/>
      <c r="R318" s="114"/>
    </row>
    <row r="319" spans="1:18" ht="28.35" customHeight="1" x14ac:dyDescent="0.2">
      <c r="A319" s="22" t="s">
        <v>1667</v>
      </c>
      <c r="B319" s="23" t="s">
        <v>450</v>
      </c>
      <c r="C319" s="23" t="s">
        <v>156</v>
      </c>
      <c r="D319" s="23" t="s">
        <v>157</v>
      </c>
      <c r="E319" s="22" t="s">
        <v>1668</v>
      </c>
      <c r="F319" s="23" t="s">
        <v>1669</v>
      </c>
      <c r="G319" s="113">
        <v>2250000</v>
      </c>
      <c r="H319" s="113">
        <v>2250000</v>
      </c>
      <c r="I319" s="113">
        <v>0</v>
      </c>
      <c r="J319" s="114"/>
      <c r="K319" s="114"/>
      <c r="L319" s="115" t="s">
        <v>48</v>
      </c>
      <c r="M319" s="115" t="s">
        <v>66</v>
      </c>
      <c r="N319" s="115" t="s">
        <v>49</v>
      </c>
      <c r="O319" s="116" t="s">
        <v>62</v>
      </c>
      <c r="P319" s="114"/>
      <c r="Q319" s="114"/>
      <c r="R319" s="114"/>
    </row>
    <row r="320" spans="1:18" ht="28.35" customHeight="1" x14ac:dyDescent="0.2">
      <c r="A320" s="22" t="s">
        <v>1699</v>
      </c>
      <c r="B320" s="23" t="s">
        <v>1700</v>
      </c>
      <c r="C320" s="23" t="s">
        <v>156</v>
      </c>
      <c r="D320" s="23" t="s">
        <v>157</v>
      </c>
      <c r="E320" s="22" t="s">
        <v>1701</v>
      </c>
      <c r="F320" s="23" t="s">
        <v>1702</v>
      </c>
      <c r="G320" s="113">
        <v>5300000</v>
      </c>
      <c r="H320" s="113">
        <v>5300000</v>
      </c>
      <c r="I320" s="113">
        <v>0</v>
      </c>
      <c r="J320" s="114"/>
      <c r="K320" s="114"/>
      <c r="L320" s="115" t="s">
        <v>48</v>
      </c>
      <c r="M320" s="115" t="s">
        <v>66</v>
      </c>
      <c r="N320" s="115" t="s">
        <v>49</v>
      </c>
      <c r="O320" s="116" t="s">
        <v>63</v>
      </c>
      <c r="P320" s="114"/>
      <c r="Q320" s="114"/>
      <c r="R320" s="114"/>
    </row>
    <row r="321" spans="1:18" ht="28.35" customHeight="1" x14ac:dyDescent="0.2">
      <c r="A321" s="22" t="s">
        <v>1703</v>
      </c>
      <c r="B321" s="23" t="s">
        <v>1700</v>
      </c>
      <c r="C321" s="23" t="s">
        <v>156</v>
      </c>
      <c r="D321" s="23" t="s">
        <v>157</v>
      </c>
      <c r="E321" s="22" t="s">
        <v>1704</v>
      </c>
      <c r="F321" s="23" t="s">
        <v>1705</v>
      </c>
      <c r="G321" s="113">
        <v>2000000</v>
      </c>
      <c r="H321" s="113">
        <v>2000000</v>
      </c>
      <c r="I321" s="113">
        <v>0</v>
      </c>
      <c r="J321" s="114"/>
      <c r="K321" s="114"/>
      <c r="L321" s="115" t="s">
        <v>48</v>
      </c>
      <c r="M321" s="115" t="s">
        <v>66</v>
      </c>
      <c r="N321" s="115" t="s">
        <v>49</v>
      </c>
      <c r="O321" s="116" t="s">
        <v>118</v>
      </c>
      <c r="P321" s="114"/>
      <c r="Q321" s="114"/>
      <c r="R321" s="114"/>
    </row>
    <row r="322" spans="1:18" ht="28.35" customHeight="1" x14ac:dyDescent="0.2">
      <c r="A322" s="22" t="s">
        <v>1706</v>
      </c>
      <c r="B322" s="23" t="s">
        <v>177</v>
      </c>
      <c r="C322" s="23" t="s">
        <v>156</v>
      </c>
      <c r="D322" s="23" t="s">
        <v>157</v>
      </c>
      <c r="E322" s="22" t="s">
        <v>1707</v>
      </c>
      <c r="F322" s="23" t="s">
        <v>1708</v>
      </c>
      <c r="G322" s="113">
        <v>1100000</v>
      </c>
      <c r="H322" s="113">
        <v>1100000</v>
      </c>
      <c r="I322" s="113">
        <v>0</v>
      </c>
      <c r="J322" s="114"/>
      <c r="K322" s="114"/>
      <c r="L322" s="115" t="s">
        <v>48</v>
      </c>
      <c r="M322" s="115" t="s">
        <v>66</v>
      </c>
      <c r="N322" s="115" t="s">
        <v>49</v>
      </c>
      <c r="O322" s="116" t="s">
        <v>118</v>
      </c>
      <c r="P322" s="114"/>
      <c r="Q322" s="114"/>
      <c r="R322" s="114"/>
    </row>
    <row r="323" spans="1:18" ht="28.35" customHeight="1" x14ac:dyDescent="0.2">
      <c r="A323" s="22" t="s">
        <v>1709</v>
      </c>
      <c r="B323" s="23" t="s">
        <v>177</v>
      </c>
      <c r="C323" s="23" t="s">
        <v>156</v>
      </c>
      <c r="D323" s="23" t="s">
        <v>157</v>
      </c>
      <c r="E323" s="22" t="s">
        <v>1710</v>
      </c>
      <c r="F323" s="23" t="s">
        <v>1711</v>
      </c>
      <c r="G323" s="113">
        <v>1100000</v>
      </c>
      <c r="H323" s="113">
        <v>1100000</v>
      </c>
      <c r="I323" s="113">
        <v>0</v>
      </c>
      <c r="J323" s="114"/>
      <c r="K323" s="114"/>
      <c r="L323" s="115" t="s">
        <v>48</v>
      </c>
      <c r="M323" s="115" t="s">
        <v>66</v>
      </c>
      <c r="N323" s="115" t="s">
        <v>49</v>
      </c>
      <c r="O323" s="116" t="s">
        <v>118</v>
      </c>
      <c r="P323" s="114"/>
      <c r="Q323" s="114"/>
      <c r="R323" s="114"/>
    </row>
    <row r="324" spans="1:18" ht="28.35" customHeight="1" x14ac:dyDescent="0.2">
      <c r="A324" s="22" t="s">
        <v>1712</v>
      </c>
      <c r="B324" s="23" t="s">
        <v>177</v>
      </c>
      <c r="C324" s="23" t="s">
        <v>156</v>
      </c>
      <c r="D324" s="23" t="s">
        <v>157</v>
      </c>
      <c r="E324" s="22" t="s">
        <v>1713</v>
      </c>
      <c r="F324" s="23" t="s">
        <v>1714</v>
      </c>
      <c r="G324" s="113">
        <v>1000000</v>
      </c>
      <c r="H324" s="113">
        <v>1000000</v>
      </c>
      <c r="I324" s="113">
        <v>0</v>
      </c>
      <c r="J324" s="114"/>
      <c r="K324" s="114"/>
      <c r="L324" s="115" t="s">
        <v>48</v>
      </c>
      <c r="M324" s="115" t="s">
        <v>66</v>
      </c>
      <c r="N324" s="115" t="s">
        <v>49</v>
      </c>
      <c r="O324" s="116" t="s">
        <v>118</v>
      </c>
      <c r="P324" s="114"/>
      <c r="Q324" s="114"/>
      <c r="R324" s="114"/>
    </row>
    <row r="325" spans="1:18" ht="28.35" customHeight="1" x14ac:dyDescent="0.2">
      <c r="A325" s="22" t="s">
        <v>1715</v>
      </c>
      <c r="B325" s="23" t="s">
        <v>177</v>
      </c>
      <c r="C325" s="23" t="s">
        <v>156</v>
      </c>
      <c r="D325" s="23" t="s">
        <v>157</v>
      </c>
      <c r="E325" s="22" t="s">
        <v>1716</v>
      </c>
      <c r="F325" s="23" t="s">
        <v>1717</v>
      </c>
      <c r="G325" s="113">
        <v>1100000</v>
      </c>
      <c r="H325" s="113">
        <v>1100000</v>
      </c>
      <c r="I325" s="113">
        <v>0</v>
      </c>
      <c r="J325" s="114"/>
      <c r="K325" s="114"/>
      <c r="L325" s="115" t="s">
        <v>48</v>
      </c>
      <c r="M325" s="115" t="s">
        <v>66</v>
      </c>
      <c r="N325" s="115" t="s">
        <v>49</v>
      </c>
      <c r="O325" s="116" t="s">
        <v>118</v>
      </c>
      <c r="P325" s="114"/>
      <c r="Q325" s="114"/>
      <c r="R325" s="114"/>
    </row>
    <row r="326" spans="1:18" ht="28.35" customHeight="1" x14ac:dyDescent="0.2">
      <c r="A326" s="22" t="s">
        <v>1718</v>
      </c>
      <c r="B326" s="23" t="s">
        <v>1719</v>
      </c>
      <c r="C326" s="23" t="s">
        <v>156</v>
      </c>
      <c r="D326" s="23" t="s">
        <v>157</v>
      </c>
      <c r="E326" s="22" t="s">
        <v>1720</v>
      </c>
      <c r="F326" s="23" t="s">
        <v>1721</v>
      </c>
      <c r="G326" s="113">
        <v>3950000</v>
      </c>
      <c r="H326" s="113">
        <v>3950000</v>
      </c>
      <c r="I326" s="113">
        <v>0</v>
      </c>
      <c r="J326" s="114"/>
      <c r="K326" s="114"/>
      <c r="L326" s="115" t="s">
        <v>48</v>
      </c>
      <c r="M326" s="115" t="s">
        <v>66</v>
      </c>
      <c r="N326" s="115" t="s">
        <v>49</v>
      </c>
      <c r="O326" s="116" t="s">
        <v>63</v>
      </c>
      <c r="P326" s="114"/>
      <c r="Q326" s="114"/>
      <c r="R326" s="114"/>
    </row>
    <row r="327" spans="1:18" ht="28.35" customHeight="1" x14ac:dyDescent="0.2">
      <c r="A327" s="22" t="s">
        <v>1722</v>
      </c>
      <c r="B327" s="23" t="s">
        <v>686</v>
      </c>
      <c r="C327" s="23" t="s">
        <v>156</v>
      </c>
      <c r="D327" s="23" t="s">
        <v>157</v>
      </c>
      <c r="E327" s="22" t="s">
        <v>1723</v>
      </c>
      <c r="F327" s="23" t="s">
        <v>1724</v>
      </c>
      <c r="G327" s="113">
        <v>1100000</v>
      </c>
      <c r="H327" s="113">
        <v>1100000</v>
      </c>
      <c r="I327" s="113">
        <v>0</v>
      </c>
      <c r="J327" s="114"/>
      <c r="K327" s="114"/>
      <c r="L327" s="115" t="s">
        <v>48</v>
      </c>
      <c r="M327" s="115" t="s">
        <v>66</v>
      </c>
      <c r="N327" s="115" t="s">
        <v>49</v>
      </c>
      <c r="O327" s="116" t="s">
        <v>107</v>
      </c>
      <c r="P327" s="114"/>
      <c r="Q327" s="114"/>
      <c r="R327" s="114"/>
    </row>
    <row r="328" spans="1:18" ht="28.35" customHeight="1" x14ac:dyDescent="0.2">
      <c r="A328" s="22" t="s">
        <v>1725</v>
      </c>
      <c r="B328" s="23" t="s">
        <v>701</v>
      </c>
      <c r="C328" s="23" t="s">
        <v>156</v>
      </c>
      <c r="D328" s="23" t="s">
        <v>157</v>
      </c>
      <c r="E328" s="22" t="s">
        <v>1726</v>
      </c>
      <c r="F328" s="23" t="s">
        <v>1727</v>
      </c>
      <c r="G328" s="113">
        <v>6195000</v>
      </c>
      <c r="H328" s="113">
        <v>6195000</v>
      </c>
      <c r="I328" s="113">
        <v>0</v>
      </c>
      <c r="J328" s="114"/>
      <c r="K328" s="114"/>
      <c r="L328" s="115">
        <v>43415</v>
      </c>
      <c r="M328" s="115">
        <v>44876</v>
      </c>
      <c r="N328" s="115">
        <v>45614</v>
      </c>
      <c r="O328" s="116" t="s">
        <v>50</v>
      </c>
      <c r="P328" s="114"/>
      <c r="Q328" s="114"/>
      <c r="R328" s="114"/>
    </row>
    <row r="329" spans="1:18" ht="28.35" customHeight="1" x14ac:dyDescent="0.2">
      <c r="A329" s="22" t="s">
        <v>1789</v>
      </c>
      <c r="B329" s="23" t="s">
        <v>474</v>
      </c>
      <c r="C329" s="23" t="s">
        <v>156</v>
      </c>
      <c r="D329" s="23" t="s">
        <v>157</v>
      </c>
      <c r="E329" s="22" t="s">
        <v>1790</v>
      </c>
      <c r="F329" s="23" t="s">
        <v>1791</v>
      </c>
      <c r="G329" s="113">
        <v>4650000</v>
      </c>
      <c r="H329" s="113">
        <v>4650000</v>
      </c>
      <c r="I329" s="113">
        <v>0</v>
      </c>
      <c r="J329" s="114"/>
      <c r="K329" s="114"/>
      <c r="L329" s="115">
        <v>44162</v>
      </c>
      <c r="M329" s="115">
        <v>44416</v>
      </c>
      <c r="N329" s="115">
        <v>45653</v>
      </c>
      <c r="O329" s="116" t="s">
        <v>66</v>
      </c>
      <c r="P329" s="114"/>
      <c r="Q329" s="114"/>
      <c r="R329" s="114"/>
    </row>
    <row r="330" spans="1:18" ht="28.35" customHeight="1" x14ac:dyDescent="0.2">
      <c r="A330" s="22" t="s">
        <v>42</v>
      </c>
      <c r="B330" s="143" t="s">
        <v>43</v>
      </c>
      <c r="C330" s="144" t="s">
        <v>44</v>
      </c>
      <c r="D330" s="145" t="s">
        <v>45</v>
      </c>
      <c r="E330" s="22" t="s">
        <v>46</v>
      </c>
      <c r="F330" s="23" t="s">
        <v>47</v>
      </c>
      <c r="G330" s="151">
        <v>3500000</v>
      </c>
      <c r="H330" s="151">
        <v>3500000</v>
      </c>
      <c r="I330" s="113">
        <v>0</v>
      </c>
      <c r="J330" s="114"/>
      <c r="K330" s="114"/>
      <c r="L330" s="115" t="s">
        <v>48</v>
      </c>
      <c r="M330" s="115" t="s">
        <v>49</v>
      </c>
      <c r="N330" s="115" t="s">
        <v>50</v>
      </c>
      <c r="O330" s="116" t="s">
        <v>48</v>
      </c>
      <c r="P330" s="114"/>
      <c r="Q330" s="114"/>
      <c r="R330" s="114"/>
    </row>
    <row r="331" spans="1:18" ht="28.35" customHeight="1" x14ac:dyDescent="0.2">
      <c r="A331" s="22" t="s">
        <v>114</v>
      </c>
      <c r="B331" s="23" t="s">
        <v>115</v>
      </c>
      <c r="C331" s="23" t="s">
        <v>44</v>
      </c>
      <c r="D331" s="23" t="s">
        <v>45</v>
      </c>
      <c r="E331" s="22" t="s">
        <v>116</v>
      </c>
      <c r="F331" s="23" t="s">
        <v>117</v>
      </c>
      <c r="G331" s="113">
        <v>40025682.969999999</v>
      </c>
      <c r="H331" s="113">
        <v>40025682.969999999</v>
      </c>
      <c r="I331" s="113">
        <v>0</v>
      </c>
      <c r="J331" s="114"/>
      <c r="K331" s="114"/>
      <c r="L331" s="115" t="s">
        <v>48</v>
      </c>
      <c r="M331" s="115" t="s">
        <v>49</v>
      </c>
      <c r="N331" s="115" t="s">
        <v>50</v>
      </c>
      <c r="O331" s="116" t="s">
        <v>118</v>
      </c>
      <c r="P331" s="114"/>
      <c r="Q331" s="114"/>
      <c r="R331" s="114"/>
    </row>
    <row r="332" spans="1:18" ht="28.35" customHeight="1" x14ac:dyDescent="0.2">
      <c r="A332" s="22" t="s">
        <v>119</v>
      </c>
      <c r="B332" s="23" t="s">
        <v>120</v>
      </c>
      <c r="C332" s="23" t="s">
        <v>44</v>
      </c>
      <c r="D332" s="23" t="s">
        <v>45</v>
      </c>
      <c r="E332" s="22" t="s">
        <v>121</v>
      </c>
      <c r="F332" s="23" t="s">
        <v>122</v>
      </c>
      <c r="G332" s="113">
        <v>4160000</v>
      </c>
      <c r="H332" s="113">
        <v>4160000</v>
      </c>
      <c r="I332" s="113">
        <v>0</v>
      </c>
      <c r="J332" s="114"/>
      <c r="K332" s="114"/>
      <c r="L332" s="115">
        <v>45666</v>
      </c>
      <c r="M332" s="115">
        <v>45666</v>
      </c>
      <c r="N332" s="115">
        <v>45877</v>
      </c>
      <c r="O332" s="116" t="s">
        <v>118</v>
      </c>
      <c r="P332" s="114"/>
      <c r="Q332" s="114"/>
      <c r="R332" s="114"/>
    </row>
    <row r="333" spans="1:18" ht="28.35" customHeight="1" x14ac:dyDescent="0.2">
      <c r="A333" s="22" t="s">
        <v>123</v>
      </c>
      <c r="B333" s="23" t="s">
        <v>124</v>
      </c>
      <c r="C333" s="23" t="s">
        <v>44</v>
      </c>
      <c r="D333" s="23" t="s">
        <v>45</v>
      </c>
      <c r="E333" s="22" t="s">
        <v>125</v>
      </c>
      <c r="F333" s="23" t="s">
        <v>126</v>
      </c>
      <c r="G333" s="113">
        <v>6000000</v>
      </c>
      <c r="H333" s="113">
        <v>6000000</v>
      </c>
      <c r="I333" s="113">
        <v>0</v>
      </c>
      <c r="J333" s="114"/>
      <c r="K333" s="114"/>
      <c r="L333" s="115" t="s">
        <v>49</v>
      </c>
      <c r="M333" s="115" t="s">
        <v>62</v>
      </c>
      <c r="N333" s="115" t="s">
        <v>107</v>
      </c>
      <c r="O333" s="116" t="s">
        <v>63</v>
      </c>
      <c r="P333" s="114"/>
      <c r="Q333" s="114"/>
      <c r="R333" s="114"/>
    </row>
    <row r="334" spans="1:18" ht="28.35" customHeight="1" x14ac:dyDescent="0.2">
      <c r="A334" s="22" t="s">
        <v>127</v>
      </c>
      <c r="B334" s="23" t="s">
        <v>128</v>
      </c>
      <c r="C334" s="23" t="s">
        <v>44</v>
      </c>
      <c r="D334" s="23" t="s">
        <v>129</v>
      </c>
      <c r="E334" s="22" t="s">
        <v>130</v>
      </c>
      <c r="F334" s="23" t="s">
        <v>131</v>
      </c>
      <c r="G334" s="113">
        <v>6500000</v>
      </c>
      <c r="H334" s="113">
        <v>6500000</v>
      </c>
      <c r="I334" s="113">
        <v>0</v>
      </c>
      <c r="J334" s="114"/>
      <c r="K334" s="114"/>
      <c r="L334" s="115" t="s">
        <v>48</v>
      </c>
      <c r="M334" s="115" t="s">
        <v>49</v>
      </c>
      <c r="N334" s="115" t="s">
        <v>50</v>
      </c>
      <c r="O334" s="116" t="s">
        <v>118</v>
      </c>
      <c r="P334" s="114"/>
      <c r="Q334" s="114"/>
      <c r="R334" s="114"/>
    </row>
    <row r="335" spans="1:18" ht="28.35" customHeight="1" x14ac:dyDescent="0.2">
      <c r="A335" s="22" t="s">
        <v>132</v>
      </c>
      <c r="B335" s="23" t="s">
        <v>52</v>
      </c>
      <c r="C335" s="23" t="s">
        <v>44</v>
      </c>
      <c r="D335" s="23" t="s">
        <v>129</v>
      </c>
      <c r="E335" s="22" t="s">
        <v>133</v>
      </c>
      <c r="F335" s="23" t="s">
        <v>134</v>
      </c>
      <c r="G335" s="113">
        <v>13000000</v>
      </c>
      <c r="H335" s="113">
        <v>13000000</v>
      </c>
      <c r="I335" s="113">
        <v>0</v>
      </c>
      <c r="J335" s="114"/>
      <c r="K335" s="114"/>
      <c r="L335" s="115" t="s">
        <v>48</v>
      </c>
      <c r="M335" s="115" t="s">
        <v>49</v>
      </c>
      <c r="N335" s="115" t="s">
        <v>50</v>
      </c>
      <c r="O335" s="116" t="s">
        <v>118</v>
      </c>
      <c r="P335" s="114"/>
      <c r="Q335" s="114"/>
      <c r="R335" s="114"/>
    </row>
    <row r="336" spans="1:18" ht="28.35" customHeight="1" x14ac:dyDescent="0.2">
      <c r="A336" s="2" t="s">
        <v>135</v>
      </c>
      <c r="B336" s="23" t="s">
        <v>124</v>
      </c>
      <c r="C336" s="7" t="s">
        <v>44</v>
      </c>
      <c r="D336" s="23" t="s">
        <v>45</v>
      </c>
      <c r="E336" s="2" t="s">
        <v>136</v>
      </c>
      <c r="F336" s="56" t="s">
        <v>137</v>
      </c>
      <c r="G336" s="77">
        <v>4600000</v>
      </c>
      <c r="H336" s="77">
        <v>4600000</v>
      </c>
      <c r="I336" s="113">
        <v>0</v>
      </c>
      <c r="J336" s="114"/>
      <c r="K336" s="114"/>
      <c r="L336" s="158" t="s">
        <v>48</v>
      </c>
      <c r="M336" s="124" t="s">
        <v>49</v>
      </c>
      <c r="N336" s="124" t="s">
        <v>50</v>
      </c>
      <c r="O336" s="125" t="s">
        <v>118</v>
      </c>
      <c r="P336" s="126"/>
      <c r="Q336" s="126"/>
      <c r="R336" s="126"/>
    </row>
    <row r="337" spans="1:18" ht="28.35" customHeight="1" x14ac:dyDescent="0.2">
      <c r="A337" s="22" t="s">
        <v>138</v>
      </c>
      <c r="B337" s="23" t="s">
        <v>139</v>
      </c>
      <c r="C337" s="23" t="s">
        <v>44</v>
      </c>
      <c r="D337" s="23" t="s">
        <v>45</v>
      </c>
      <c r="E337" s="22" t="s">
        <v>140</v>
      </c>
      <c r="F337" s="23" t="s">
        <v>141</v>
      </c>
      <c r="G337" s="113">
        <v>3298942.8</v>
      </c>
      <c r="H337" s="113">
        <v>3298942.8</v>
      </c>
      <c r="I337" s="113">
        <v>0</v>
      </c>
      <c r="J337" s="114"/>
      <c r="K337" s="114"/>
      <c r="L337" s="115">
        <v>45869</v>
      </c>
      <c r="M337" s="115">
        <v>46122</v>
      </c>
      <c r="N337" s="116" t="s">
        <v>48</v>
      </c>
      <c r="O337" s="116" t="s">
        <v>118</v>
      </c>
      <c r="P337" s="114"/>
      <c r="Q337" s="114"/>
      <c r="R337" s="114"/>
    </row>
    <row r="338" spans="1:18" ht="28.35" customHeight="1" x14ac:dyDescent="0.2">
      <c r="A338" s="22" t="s">
        <v>142</v>
      </c>
      <c r="B338" s="23" t="s">
        <v>143</v>
      </c>
      <c r="C338" s="23" t="s">
        <v>44</v>
      </c>
      <c r="D338" s="23" t="s">
        <v>45</v>
      </c>
      <c r="E338" s="22" t="s">
        <v>144</v>
      </c>
      <c r="F338" s="23" t="s">
        <v>145</v>
      </c>
      <c r="G338" s="113">
        <v>3222151.39</v>
      </c>
      <c r="H338" s="113">
        <v>3222151.39</v>
      </c>
      <c r="I338" s="113">
        <v>0</v>
      </c>
      <c r="J338" s="114"/>
      <c r="K338" s="114"/>
      <c r="L338" s="115">
        <v>46055</v>
      </c>
      <c r="M338" s="115">
        <v>46055</v>
      </c>
      <c r="N338" s="116" t="s">
        <v>48</v>
      </c>
      <c r="O338" s="116" t="s">
        <v>118</v>
      </c>
      <c r="P338" s="114"/>
      <c r="Q338" s="114"/>
      <c r="R338" s="114"/>
    </row>
    <row r="339" spans="1:18" ht="28.35" customHeight="1" x14ac:dyDescent="0.2">
      <c r="A339" s="22" t="s">
        <v>146</v>
      </c>
      <c r="B339" s="23" t="s">
        <v>147</v>
      </c>
      <c r="C339" s="23" t="s">
        <v>44</v>
      </c>
      <c r="D339" s="23" t="s">
        <v>45</v>
      </c>
      <c r="E339" s="22" t="s">
        <v>148</v>
      </c>
      <c r="F339" s="23" t="s">
        <v>149</v>
      </c>
      <c r="G339" s="113">
        <v>2500000</v>
      </c>
      <c r="H339" s="113">
        <v>2500000</v>
      </c>
      <c r="I339" s="113">
        <v>0</v>
      </c>
      <c r="J339" s="114"/>
      <c r="K339" s="114"/>
      <c r="L339" s="115">
        <v>45814</v>
      </c>
      <c r="M339" s="115">
        <v>45856</v>
      </c>
      <c r="N339" s="116" t="s">
        <v>48</v>
      </c>
      <c r="O339" s="116" t="s">
        <v>118</v>
      </c>
      <c r="P339" s="114"/>
      <c r="Q339" s="114"/>
      <c r="R339" s="114"/>
    </row>
    <row r="340" spans="1:18" ht="28.35" customHeight="1" x14ac:dyDescent="0.2">
      <c r="A340" s="22" t="s">
        <v>150</v>
      </c>
      <c r="B340" s="23" t="s">
        <v>151</v>
      </c>
      <c r="C340" s="23" t="s">
        <v>44</v>
      </c>
      <c r="D340" s="23" t="s">
        <v>45</v>
      </c>
      <c r="E340" s="22" t="s">
        <v>152</v>
      </c>
      <c r="F340" s="23" t="s">
        <v>153</v>
      </c>
      <c r="G340" s="113">
        <v>4000000</v>
      </c>
      <c r="H340" s="113">
        <v>4000000</v>
      </c>
      <c r="I340" s="113">
        <v>0</v>
      </c>
      <c r="J340" s="114"/>
      <c r="K340" s="114"/>
      <c r="L340" s="115">
        <v>45971</v>
      </c>
      <c r="M340" s="115">
        <v>45971</v>
      </c>
      <c r="N340" s="116" t="s">
        <v>48</v>
      </c>
      <c r="O340" s="116" t="s">
        <v>118</v>
      </c>
      <c r="P340" s="114"/>
      <c r="Q340" s="114"/>
      <c r="R340" s="114"/>
    </row>
    <row r="341" spans="1:18" ht="28.35" customHeight="1" x14ac:dyDescent="0.2">
      <c r="A341" s="22" t="s">
        <v>183</v>
      </c>
      <c r="B341" s="23" t="s">
        <v>184</v>
      </c>
      <c r="C341" s="23" t="s">
        <v>44</v>
      </c>
      <c r="D341" s="23" t="s">
        <v>45</v>
      </c>
      <c r="E341" s="22" t="s">
        <v>185</v>
      </c>
      <c r="F341" s="23" t="s">
        <v>186</v>
      </c>
      <c r="G341" s="113">
        <v>2247829.54</v>
      </c>
      <c r="H341" s="113">
        <v>2247829.54</v>
      </c>
      <c r="I341" s="113">
        <v>0</v>
      </c>
      <c r="J341" s="114"/>
      <c r="K341" s="114"/>
      <c r="L341" s="115">
        <v>45715</v>
      </c>
      <c r="M341" s="115">
        <v>45715</v>
      </c>
      <c r="N341" s="116" t="s">
        <v>48</v>
      </c>
      <c r="O341" s="116" t="s">
        <v>118</v>
      </c>
      <c r="P341" s="114"/>
      <c r="Q341" s="114"/>
      <c r="R341" s="114"/>
    </row>
    <row r="342" spans="1:18" ht="28.35" customHeight="1" x14ac:dyDescent="0.2">
      <c r="A342" s="22" t="s">
        <v>187</v>
      </c>
      <c r="B342" s="23" t="s">
        <v>188</v>
      </c>
      <c r="C342" s="23" t="s">
        <v>44</v>
      </c>
      <c r="D342" s="23" t="s">
        <v>129</v>
      </c>
      <c r="E342" s="22" t="s">
        <v>189</v>
      </c>
      <c r="F342" s="23" t="s">
        <v>190</v>
      </c>
      <c r="G342" s="113">
        <v>2999924.84</v>
      </c>
      <c r="H342" s="113">
        <v>2999924.84</v>
      </c>
      <c r="I342" s="113">
        <v>0</v>
      </c>
      <c r="J342" s="114"/>
      <c r="K342" s="114"/>
      <c r="L342" s="115">
        <v>44659</v>
      </c>
      <c r="M342" s="115">
        <v>45842</v>
      </c>
      <c r="N342" s="115">
        <v>46063</v>
      </c>
      <c r="O342" s="116" t="s">
        <v>118</v>
      </c>
      <c r="P342" s="114"/>
      <c r="Q342" s="114"/>
      <c r="R342" s="114"/>
    </row>
    <row r="343" spans="1:18" ht="28.35" customHeight="1" x14ac:dyDescent="0.2">
      <c r="A343" s="22" t="s">
        <v>191</v>
      </c>
      <c r="B343" s="23" t="s">
        <v>192</v>
      </c>
      <c r="C343" s="23" t="s">
        <v>44</v>
      </c>
      <c r="D343" s="23" t="s">
        <v>45</v>
      </c>
      <c r="E343" s="22" t="s">
        <v>193</v>
      </c>
      <c r="F343" s="23" t="s">
        <v>194</v>
      </c>
      <c r="G343" s="113">
        <v>12900000</v>
      </c>
      <c r="H343" s="113">
        <v>12900000</v>
      </c>
      <c r="I343" s="113">
        <v>0</v>
      </c>
      <c r="J343" s="114"/>
      <c r="K343" s="114"/>
      <c r="L343" s="115">
        <v>45304</v>
      </c>
      <c r="M343" s="115">
        <v>45936</v>
      </c>
      <c r="N343" s="116" t="s">
        <v>48</v>
      </c>
      <c r="O343" s="116" t="s">
        <v>63</v>
      </c>
      <c r="P343" s="114"/>
      <c r="Q343" s="114"/>
      <c r="R343" s="114"/>
    </row>
    <row r="344" spans="1:18" ht="28.35" customHeight="1" x14ac:dyDescent="0.2">
      <c r="A344" s="22" t="s">
        <v>199</v>
      </c>
      <c r="B344" s="23" t="s">
        <v>200</v>
      </c>
      <c r="C344" s="23" t="s">
        <v>44</v>
      </c>
      <c r="D344" s="23" t="s">
        <v>45</v>
      </c>
      <c r="E344" s="22" t="s">
        <v>201</v>
      </c>
      <c r="F344" s="23" t="s">
        <v>202</v>
      </c>
      <c r="G344" s="113">
        <v>735440</v>
      </c>
      <c r="H344" s="113">
        <v>735440</v>
      </c>
      <c r="I344" s="113">
        <v>0</v>
      </c>
      <c r="J344" s="114"/>
      <c r="K344" s="114"/>
      <c r="L344" s="115">
        <v>45777</v>
      </c>
      <c r="M344" s="115">
        <v>45777</v>
      </c>
      <c r="N344" s="116" t="s">
        <v>48</v>
      </c>
      <c r="O344" s="116" t="s">
        <v>107</v>
      </c>
      <c r="P344" s="114"/>
      <c r="Q344" s="114"/>
      <c r="R344" s="114"/>
    </row>
    <row r="345" spans="1:18" ht="28.35" customHeight="1" x14ac:dyDescent="0.2">
      <c r="A345" s="22" t="s">
        <v>203</v>
      </c>
      <c r="B345" s="23" t="s">
        <v>43</v>
      </c>
      <c r="C345" s="23" t="s">
        <v>44</v>
      </c>
      <c r="D345" s="23" t="s">
        <v>45</v>
      </c>
      <c r="E345" s="22" t="s">
        <v>204</v>
      </c>
      <c r="F345" s="23" t="s">
        <v>205</v>
      </c>
      <c r="G345" s="113">
        <v>4500000</v>
      </c>
      <c r="H345" s="113">
        <v>4500000</v>
      </c>
      <c r="I345" s="113">
        <v>0</v>
      </c>
      <c r="J345" s="114"/>
      <c r="K345" s="114"/>
      <c r="L345" s="115">
        <v>45443</v>
      </c>
      <c r="M345" s="115">
        <v>45688</v>
      </c>
      <c r="N345" s="116" t="s">
        <v>48</v>
      </c>
      <c r="O345" s="116" t="s">
        <v>107</v>
      </c>
      <c r="P345" s="114"/>
      <c r="Q345" s="114"/>
      <c r="R345" s="114"/>
    </row>
    <row r="346" spans="1:18" ht="28.35" customHeight="1" x14ac:dyDescent="0.2">
      <c r="A346" s="22" t="s">
        <v>206</v>
      </c>
      <c r="B346" s="23" t="s">
        <v>200</v>
      </c>
      <c r="C346" s="23" t="s">
        <v>44</v>
      </c>
      <c r="D346" s="23" t="s">
        <v>45</v>
      </c>
      <c r="E346" s="22" t="s">
        <v>207</v>
      </c>
      <c r="F346" s="23" t="s">
        <v>208</v>
      </c>
      <c r="G346" s="113">
        <v>1015000</v>
      </c>
      <c r="H346" s="113">
        <v>1015000</v>
      </c>
      <c r="I346" s="113">
        <v>0</v>
      </c>
      <c r="J346" s="114"/>
      <c r="K346" s="114"/>
      <c r="L346" s="115">
        <v>45671</v>
      </c>
      <c r="M346" s="115">
        <v>45671</v>
      </c>
      <c r="N346" s="116" t="s">
        <v>48</v>
      </c>
      <c r="O346" s="116" t="s">
        <v>107</v>
      </c>
      <c r="P346" s="114"/>
      <c r="Q346" s="114"/>
      <c r="R346" s="114"/>
    </row>
    <row r="347" spans="1:18" ht="28.35" customHeight="1" x14ac:dyDescent="0.2">
      <c r="A347" s="22" t="s">
        <v>209</v>
      </c>
      <c r="B347" s="23" t="s">
        <v>210</v>
      </c>
      <c r="C347" s="23" t="s">
        <v>44</v>
      </c>
      <c r="D347" s="23" t="s">
        <v>45</v>
      </c>
      <c r="E347" s="22" t="s">
        <v>211</v>
      </c>
      <c r="F347" s="23" t="s">
        <v>212</v>
      </c>
      <c r="G347" s="113">
        <v>4000000</v>
      </c>
      <c r="H347" s="113">
        <v>4000000</v>
      </c>
      <c r="I347" s="113">
        <v>0</v>
      </c>
      <c r="J347" s="114"/>
      <c r="K347" s="114"/>
      <c r="L347" s="115">
        <v>45805</v>
      </c>
      <c r="M347" s="116" t="s">
        <v>48</v>
      </c>
      <c r="N347" s="116" t="s">
        <v>66</v>
      </c>
      <c r="O347" s="116" t="s">
        <v>107</v>
      </c>
      <c r="P347" s="114"/>
      <c r="Q347" s="114"/>
      <c r="R347" s="114"/>
    </row>
    <row r="348" spans="1:18" ht="28.35" customHeight="1" x14ac:dyDescent="0.2">
      <c r="A348" s="22" t="s">
        <v>213</v>
      </c>
      <c r="B348" s="23" t="s">
        <v>214</v>
      </c>
      <c r="C348" s="23" t="s">
        <v>44</v>
      </c>
      <c r="D348" s="23" t="s">
        <v>45</v>
      </c>
      <c r="E348" s="22" t="s">
        <v>215</v>
      </c>
      <c r="F348" s="23" t="s">
        <v>216</v>
      </c>
      <c r="G348" s="113">
        <v>689265.04</v>
      </c>
      <c r="H348" s="113">
        <v>689265.04</v>
      </c>
      <c r="I348" s="113">
        <v>0</v>
      </c>
      <c r="J348" s="114"/>
      <c r="K348" s="114"/>
      <c r="L348" s="115">
        <v>45861</v>
      </c>
      <c r="M348" s="116" t="s">
        <v>48</v>
      </c>
      <c r="N348" s="116" t="s">
        <v>66</v>
      </c>
      <c r="O348" s="116" t="s">
        <v>107</v>
      </c>
      <c r="P348" s="114"/>
      <c r="Q348" s="114"/>
      <c r="R348" s="114"/>
    </row>
    <row r="349" spans="1:18" ht="28.35" customHeight="1" x14ac:dyDescent="0.2">
      <c r="A349" s="22" t="s">
        <v>217</v>
      </c>
      <c r="B349" s="23" t="s">
        <v>218</v>
      </c>
      <c r="C349" s="23" t="s">
        <v>44</v>
      </c>
      <c r="D349" s="23" t="s">
        <v>45</v>
      </c>
      <c r="E349" s="22" t="s">
        <v>219</v>
      </c>
      <c r="F349" s="23" t="s">
        <v>220</v>
      </c>
      <c r="G349" s="113">
        <v>4772200</v>
      </c>
      <c r="H349" s="113">
        <v>4772200</v>
      </c>
      <c r="I349" s="113">
        <v>0</v>
      </c>
      <c r="J349" s="114"/>
      <c r="K349" s="114"/>
      <c r="L349" s="115">
        <v>45805</v>
      </c>
      <c r="M349" s="115">
        <v>45805</v>
      </c>
      <c r="N349" s="116" t="s">
        <v>48</v>
      </c>
      <c r="O349" s="116" t="s">
        <v>107</v>
      </c>
      <c r="P349" s="114"/>
      <c r="Q349" s="114"/>
      <c r="R349" s="114"/>
    </row>
    <row r="350" spans="1:18" ht="28.35" customHeight="1" x14ac:dyDescent="0.2">
      <c r="A350" s="22" t="s">
        <v>221</v>
      </c>
      <c r="B350" s="23" t="s">
        <v>222</v>
      </c>
      <c r="C350" s="23" t="s">
        <v>44</v>
      </c>
      <c r="D350" s="23" t="s">
        <v>45</v>
      </c>
      <c r="E350" s="22" t="s">
        <v>223</v>
      </c>
      <c r="F350" s="23" t="s">
        <v>224</v>
      </c>
      <c r="G350" s="113">
        <v>600000</v>
      </c>
      <c r="H350" s="113">
        <v>600000</v>
      </c>
      <c r="I350" s="113">
        <v>0</v>
      </c>
      <c r="J350" s="114"/>
      <c r="K350" s="114"/>
      <c r="L350" s="115">
        <v>45861</v>
      </c>
      <c r="M350" s="115">
        <v>45861</v>
      </c>
      <c r="N350" s="116" t="s">
        <v>48</v>
      </c>
      <c r="O350" s="116" t="s">
        <v>107</v>
      </c>
      <c r="P350" s="114"/>
      <c r="Q350" s="114"/>
      <c r="R350" s="114"/>
    </row>
    <row r="351" spans="1:18" ht="28.35" customHeight="1" x14ac:dyDescent="0.2">
      <c r="A351" s="22" t="s">
        <v>225</v>
      </c>
      <c r="B351" s="23" t="s">
        <v>200</v>
      </c>
      <c r="C351" s="23" t="s">
        <v>44</v>
      </c>
      <c r="D351" s="23" t="s">
        <v>45</v>
      </c>
      <c r="E351" s="22" t="s">
        <v>226</v>
      </c>
      <c r="F351" s="23" t="s">
        <v>227</v>
      </c>
      <c r="G351" s="113">
        <v>800000</v>
      </c>
      <c r="H351" s="113">
        <v>800000</v>
      </c>
      <c r="I351" s="113">
        <v>0</v>
      </c>
      <c r="J351" s="114"/>
      <c r="K351" s="114"/>
      <c r="L351" s="115">
        <v>45933</v>
      </c>
      <c r="M351" s="115">
        <v>45933</v>
      </c>
      <c r="N351" s="116" t="s">
        <v>48</v>
      </c>
      <c r="O351" s="116" t="s">
        <v>107</v>
      </c>
      <c r="P351" s="114"/>
      <c r="Q351" s="114"/>
      <c r="R351" s="114"/>
    </row>
    <row r="352" spans="1:18" ht="28.35" customHeight="1" x14ac:dyDescent="0.2">
      <c r="A352" s="22" t="s">
        <v>228</v>
      </c>
      <c r="B352" s="23" t="s">
        <v>229</v>
      </c>
      <c r="C352" s="23" t="s">
        <v>44</v>
      </c>
      <c r="D352" s="23" t="s">
        <v>45</v>
      </c>
      <c r="E352" s="22" t="s">
        <v>230</v>
      </c>
      <c r="F352" s="23" t="s">
        <v>231</v>
      </c>
      <c r="G352" s="113">
        <v>2000000</v>
      </c>
      <c r="H352" s="113">
        <v>2000000</v>
      </c>
      <c r="I352" s="113">
        <v>0</v>
      </c>
      <c r="J352" s="114"/>
      <c r="K352" s="114"/>
      <c r="L352" s="115">
        <v>45952</v>
      </c>
      <c r="M352" s="115" t="s">
        <v>48</v>
      </c>
      <c r="N352" s="115" t="s">
        <v>66</v>
      </c>
      <c r="O352" s="116" t="s">
        <v>107</v>
      </c>
      <c r="P352" s="114"/>
      <c r="Q352" s="114"/>
      <c r="R352" s="114"/>
    </row>
    <row r="353" spans="1:18" ht="28.35" customHeight="1" x14ac:dyDescent="0.2">
      <c r="A353" s="22" t="s">
        <v>232</v>
      </c>
      <c r="B353" s="23" t="s">
        <v>233</v>
      </c>
      <c r="C353" s="23" t="s">
        <v>44</v>
      </c>
      <c r="D353" s="23" t="s">
        <v>45</v>
      </c>
      <c r="E353" s="22" t="s">
        <v>234</v>
      </c>
      <c r="F353" s="23" t="s">
        <v>235</v>
      </c>
      <c r="G353" s="113">
        <v>2915000</v>
      </c>
      <c r="H353" s="113">
        <v>2915000</v>
      </c>
      <c r="I353" s="113">
        <v>0</v>
      </c>
      <c r="J353" s="114"/>
      <c r="K353" s="114"/>
      <c r="L353" s="115">
        <v>45952</v>
      </c>
      <c r="M353" s="115">
        <v>45952</v>
      </c>
      <c r="N353" s="116" t="s">
        <v>48</v>
      </c>
      <c r="O353" s="116" t="s">
        <v>107</v>
      </c>
      <c r="P353" s="114"/>
      <c r="Q353" s="114"/>
      <c r="R353" s="114"/>
    </row>
    <row r="354" spans="1:18" ht="28.35" customHeight="1" x14ac:dyDescent="0.2">
      <c r="A354" s="22" t="s">
        <v>236</v>
      </c>
      <c r="B354" s="23" t="s">
        <v>237</v>
      </c>
      <c r="C354" s="23" t="s">
        <v>44</v>
      </c>
      <c r="D354" s="23" t="s">
        <v>45</v>
      </c>
      <c r="E354" s="22" t="s">
        <v>238</v>
      </c>
      <c r="F354" s="23" t="s">
        <v>239</v>
      </c>
      <c r="G354" s="113">
        <v>2000000</v>
      </c>
      <c r="H354" s="113">
        <v>2000000</v>
      </c>
      <c r="I354" s="113">
        <v>0</v>
      </c>
      <c r="J354" s="114"/>
      <c r="K354" s="114"/>
      <c r="L354" s="115">
        <v>45895</v>
      </c>
      <c r="M354" s="115">
        <v>46048</v>
      </c>
      <c r="N354" s="116" t="s">
        <v>48</v>
      </c>
      <c r="O354" s="116" t="s">
        <v>107</v>
      </c>
      <c r="P354" s="114"/>
      <c r="Q354" s="114"/>
      <c r="R354" s="114"/>
    </row>
    <row r="355" spans="1:18" ht="28.35" customHeight="1" x14ac:dyDescent="0.2">
      <c r="A355" s="22" t="s">
        <v>240</v>
      </c>
      <c r="B355" s="23" t="s">
        <v>241</v>
      </c>
      <c r="C355" s="23" t="s">
        <v>44</v>
      </c>
      <c r="D355" s="23" t="s">
        <v>45</v>
      </c>
      <c r="E355" s="22" t="s">
        <v>242</v>
      </c>
      <c r="F355" s="23" t="s">
        <v>243</v>
      </c>
      <c r="G355" s="113">
        <v>1092000</v>
      </c>
      <c r="H355" s="113">
        <v>1092000</v>
      </c>
      <c r="I355" s="113">
        <v>0</v>
      </c>
      <c r="J355" s="114"/>
      <c r="K355" s="114"/>
      <c r="L355" s="115">
        <v>46002</v>
      </c>
      <c r="M355" s="115">
        <v>46059</v>
      </c>
      <c r="N355" s="116" t="s">
        <v>48</v>
      </c>
      <c r="O355" s="116" t="s">
        <v>107</v>
      </c>
      <c r="P355" s="114"/>
      <c r="Q355" s="114"/>
      <c r="R355" s="114"/>
    </row>
    <row r="356" spans="1:18" ht="28.35" customHeight="1" x14ac:dyDescent="0.2">
      <c r="A356" s="22" t="s">
        <v>244</v>
      </c>
      <c r="B356" s="23" t="s">
        <v>245</v>
      </c>
      <c r="C356" s="23" t="s">
        <v>44</v>
      </c>
      <c r="D356" s="23" t="s">
        <v>45</v>
      </c>
      <c r="E356" s="22" t="s">
        <v>246</v>
      </c>
      <c r="F356" s="23" t="s">
        <v>247</v>
      </c>
      <c r="G356" s="113">
        <v>1376895</v>
      </c>
      <c r="H356" s="113">
        <v>1376895</v>
      </c>
      <c r="I356" s="113">
        <v>0</v>
      </c>
      <c r="J356" s="114"/>
      <c r="K356" s="114"/>
      <c r="L356" s="115">
        <v>45786</v>
      </c>
      <c r="M356" s="115">
        <v>45786</v>
      </c>
      <c r="N356" s="116" t="s">
        <v>48</v>
      </c>
      <c r="O356" s="116" t="s">
        <v>107</v>
      </c>
      <c r="P356" s="114"/>
      <c r="Q356" s="114"/>
      <c r="R356" s="114"/>
    </row>
    <row r="357" spans="1:18" ht="28.35" customHeight="1" x14ac:dyDescent="0.2">
      <c r="A357" s="22" t="s">
        <v>248</v>
      </c>
      <c r="B357" s="23" t="s">
        <v>249</v>
      </c>
      <c r="C357" s="23" t="s">
        <v>44</v>
      </c>
      <c r="D357" s="23" t="s">
        <v>45</v>
      </c>
      <c r="E357" s="22" t="s">
        <v>250</v>
      </c>
      <c r="F357" s="23" t="s">
        <v>251</v>
      </c>
      <c r="G357" s="113">
        <v>1460000</v>
      </c>
      <c r="H357" s="113">
        <v>1460000</v>
      </c>
      <c r="I357" s="113">
        <v>0</v>
      </c>
      <c r="J357" s="114"/>
      <c r="K357" s="114"/>
      <c r="L357" s="115">
        <v>45859</v>
      </c>
      <c r="M357" s="115">
        <v>45859</v>
      </c>
      <c r="N357" s="115">
        <v>46077</v>
      </c>
      <c r="O357" s="116" t="s">
        <v>107</v>
      </c>
      <c r="P357" s="114"/>
      <c r="Q357" s="114"/>
      <c r="R357" s="114"/>
    </row>
    <row r="358" spans="1:18" ht="28.35" customHeight="1" x14ac:dyDescent="0.2">
      <c r="A358" s="22" t="s">
        <v>252</v>
      </c>
      <c r="B358" s="23" t="s">
        <v>253</v>
      </c>
      <c r="C358" s="23" t="s">
        <v>44</v>
      </c>
      <c r="D358" s="23" t="s">
        <v>45</v>
      </c>
      <c r="E358" s="22" t="s">
        <v>254</v>
      </c>
      <c r="F358" s="23" t="s">
        <v>255</v>
      </c>
      <c r="G358" s="113">
        <v>1350000</v>
      </c>
      <c r="H358" s="113">
        <v>1350000</v>
      </c>
      <c r="I358" s="113">
        <v>0</v>
      </c>
      <c r="J358" s="114"/>
      <c r="K358" s="114"/>
      <c r="L358" s="115">
        <v>45927</v>
      </c>
      <c r="M358" s="115">
        <v>45927</v>
      </c>
      <c r="N358" s="116" t="s">
        <v>48</v>
      </c>
      <c r="O358" s="116" t="s">
        <v>107</v>
      </c>
      <c r="P358" s="114"/>
      <c r="Q358" s="114"/>
      <c r="R358" s="114"/>
    </row>
    <row r="359" spans="1:18" ht="28.35" customHeight="1" x14ac:dyDescent="0.2">
      <c r="A359" s="22" t="s">
        <v>256</v>
      </c>
      <c r="B359" s="23" t="s">
        <v>257</v>
      </c>
      <c r="C359" s="23" t="s">
        <v>44</v>
      </c>
      <c r="D359" s="23" t="s">
        <v>45</v>
      </c>
      <c r="E359" s="22" t="s">
        <v>258</v>
      </c>
      <c r="F359" s="23" t="s">
        <v>259</v>
      </c>
      <c r="G359" s="113">
        <v>4000000</v>
      </c>
      <c r="H359" s="113">
        <v>4000000</v>
      </c>
      <c r="I359" s="113">
        <v>0</v>
      </c>
      <c r="J359" s="114"/>
      <c r="K359" s="114"/>
      <c r="L359" s="115">
        <v>46013</v>
      </c>
      <c r="M359" s="115">
        <v>46013</v>
      </c>
      <c r="N359" s="116" t="s">
        <v>48</v>
      </c>
      <c r="O359" s="116" t="s">
        <v>107</v>
      </c>
      <c r="P359" s="114"/>
      <c r="Q359" s="114"/>
      <c r="R359" s="114"/>
    </row>
    <row r="360" spans="1:18" ht="28.35" customHeight="1" x14ac:dyDescent="0.2">
      <c r="A360" s="22" t="s">
        <v>260</v>
      </c>
      <c r="B360" s="23" t="s">
        <v>261</v>
      </c>
      <c r="C360" s="23" t="s">
        <v>44</v>
      </c>
      <c r="D360" s="23" t="s">
        <v>45</v>
      </c>
      <c r="E360" s="22" t="s">
        <v>262</v>
      </c>
      <c r="F360" s="23" t="s">
        <v>263</v>
      </c>
      <c r="G360" s="113">
        <v>1930000</v>
      </c>
      <c r="H360" s="113">
        <v>1930000</v>
      </c>
      <c r="I360" s="113">
        <v>0</v>
      </c>
      <c r="J360" s="114"/>
      <c r="K360" s="114"/>
      <c r="L360" s="115">
        <v>46049</v>
      </c>
      <c r="M360" s="115" t="s">
        <v>48</v>
      </c>
      <c r="N360" s="115" t="s">
        <v>66</v>
      </c>
      <c r="O360" s="116" t="s">
        <v>107</v>
      </c>
      <c r="P360" s="114"/>
      <c r="Q360" s="114"/>
      <c r="R360" s="114"/>
    </row>
    <row r="361" spans="1:18" ht="28.35" customHeight="1" x14ac:dyDescent="0.2">
      <c r="A361" s="22" t="s">
        <v>264</v>
      </c>
      <c r="B361" s="23" t="s">
        <v>147</v>
      </c>
      <c r="C361" s="23" t="s">
        <v>44</v>
      </c>
      <c r="D361" s="23" t="s">
        <v>45</v>
      </c>
      <c r="E361" s="22" t="s">
        <v>265</v>
      </c>
      <c r="F361" s="23" t="s">
        <v>266</v>
      </c>
      <c r="G361" s="113">
        <v>1200000</v>
      </c>
      <c r="H361" s="113">
        <v>1200000</v>
      </c>
      <c r="I361" s="113">
        <v>0</v>
      </c>
      <c r="J361" s="114"/>
      <c r="K361" s="114"/>
      <c r="L361" s="115">
        <v>46049</v>
      </c>
      <c r="M361" s="115">
        <v>46083</v>
      </c>
      <c r="N361" s="116" t="s">
        <v>48</v>
      </c>
      <c r="O361" s="116" t="s">
        <v>107</v>
      </c>
      <c r="P361" s="114"/>
      <c r="Q361" s="114"/>
      <c r="R361" s="114"/>
    </row>
    <row r="362" spans="1:18" ht="28.35" customHeight="1" x14ac:dyDescent="0.2">
      <c r="A362" s="22" t="s">
        <v>267</v>
      </c>
      <c r="B362" s="23" t="s">
        <v>268</v>
      </c>
      <c r="C362" s="23" t="s">
        <v>44</v>
      </c>
      <c r="D362" s="23" t="s">
        <v>45</v>
      </c>
      <c r="E362" s="22" t="s">
        <v>269</v>
      </c>
      <c r="F362" s="23" t="s">
        <v>270</v>
      </c>
      <c r="G362" s="113">
        <v>2120000</v>
      </c>
      <c r="H362" s="113">
        <v>2120000</v>
      </c>
      <c r="I362" s="113">
        <v>0</v>
      </c>
      <c r="J362" s="114"/>
      <c r="K362" s="114"/>
      <c r="L362" s="115">
        <v>45838</v>
      </c>
      <c r="M362" s="115">
        <v>45838</v>
      </c>
      <c r="N362" s="116" t="s">
        <v>48</v>
      </c>
      <c r="O362" s="116" t="s">
        <v>107</v>
      </c>
      <c r="P362" s="114"/>
      <c r="Q362" s="114"/>
      <c r="R362" s="114"/>
    </row>
    <row r="363" spans="1:18" ht="28.35" customHeight="1" x14ac:dyDescent="0.2">
      <c r="A363" s="22" t="s">
        <v>271</v>
      </c>
      <c r="B363" s="23" t="s">
        <v>272</v>
      </c>
      <c r="C363" s="23" t="s">
        <v>44</v>
      </c>
      <c r="D363" s="23" t="s">
        <v>45</v>
      </c>
      <c r="E363" s="22" t="s">
        <v>273</v>
      </c>
      <c r="F363" s="23" t="s">
        <v>274</v>
      </c>
      <c r="G363" s="113">
        <v>1327000</v>
      </c>
      <c r="H363" s="113">
        <v>1327000</v>
      </c>
      <c r="I363" s="113">
        <v>0</v>
      </c>
      <c r="J363" s="114"/>
      <c r="K363" s="114"/>
      <c r="L363" s="115">
        <v>45930</v>
      </c>
      <c r="M363" s="115">
        <v>46045</v>
      </c>
      <c r="N363" s="116" t="s">
        <v>48</v>
      </c>
      <c r="O363" s="116" t="s">
        <v>107</v>
      </c>
      <c r="P363" s="114"/>
      <c r="Q363" s="114"/>
      <c r="R363" s="114"/>
    </row>
    <row r="364" spans="1:18" ht="28.35" customHeight="1" x14ac:dyDescent="0.2">
      <c r="A364" s="22" t="s">
        <v>367</v>
      </c>
      <c r="B364" s="23" t="s">
        <v>368</v>
      </c>
      <c r="C364" s="23" t="s">
        <v>44</v>
      </c>
      <c r="D364" s="23" t="s">
        <v>369</v>
      </c>
      <c r="E364" s="22" t="s">
        <v>370</v>
      </c>
      <c r="F364" s="23" t="s">
        <v>371</v>
      </c>
      <c r="G364" s="113">
        <v>729545943.35000002</v>
      </c>
      <c r="H364" s="113">
        <v>121000000</v>
      </c>
      <c r="I364" s="113">
        <v>608545943.35000002</v>
      </c>
      <c r="J364" s="114"/>
      <c r="K364" s="114"/>
      <c r="L364" s="115">
        <v>45015</v>
      </c>
      <c r="M364" s="115">
        <v>45351</v>
      </c>
      <c r="N364" s="115">
        <v>45853</v>
      </c>
      <c r="O364" s="116" t="s">
        <v>107</v>
      </c>
      <c r="P364" s="114"/>
      <c r="Q364" s="114"/>
      <c r="R364" s="114"/>
    </row>
    <row r="365" spans="1:18" ht="28.35" customHeight="1" x14ac:dyDescent="0.2">
      <c r="A365" s="22" t="s">
        <v>372</v>
      </c>
      <c r="B365" s="23" t="s">
        <v>373</v>
      </c>
      <c r="C365" s="23" t="s">
        <v>44</v>
      </c>
      <c r="D365" s="23" t="s">
        <v>129</v>
      </c>
      <c r="E365" s="22" t="s">
        <v>374</v>
      </c>
      <c r="F365" s="23" t="s">
        <v>375</v>
      </c>
      <c r="G365" s="113">
        <v>1033300</v>
      </c>
      <c r="H365" s="113">
        <v>1033300</v>
      </c>
      <c r="I365" s="113">
        <v>0</v>
      </c>
      <c r="J365" s="114"/>
      <c r="K365" s="114"/>
      <c r="L365" s="115">
        <v>45265</v>
      </c>
      <c r="M365" s="115">
        <v>45265</v>
      </c>
      <c r="N365" s="115">
        <v>45936</v>
      </c>
      <c r="O365" s="116" t="s">
        <v>107</v>
      </c>
      <c r="P365" s="114"/>
      <c r="Q365" s="114"/>
      <c r="R365" s="114"/>
    </row>
    <row r="366" spans="1:18" ht="28.35" customHeight="1" x14ac:dyDescent="0.2">
      <c r="A366" s="22" t="s">
        <v>380</v>
      </c>
      <c r="B366" s="23" t="s">
        <v>381</v>
      </c>
      <c r="C366" s="23" t="s">
        <v>44</v>
      </c>
      <c r="D366" s="23" t="s">
        <v>45</v>
      </c>
      <c r="E366" s="22" t="s">
        <v>382</v>
      </c>
      <c r="F366" s="23" t="s">
        <v>383</v>
      </c>
      <c r="G366" s="113">
        <v>1600000</v>
      </c>
      <c r="H366" s="113">
        <v>1600000</v>
      </c>
      <c r="I366" s="113">
        <v>0</v>
      </c>
      <c r="J366" s="114"/>
      <c r="K366" s="114"/>
      <c r="L366" s="115">
        <v>45415</v>
      </c>
      <c r="M366" s="115">
        <v>45415</v>
      </c>
      <c r="N366" s="116" t="s">
        <v>48</v>
      </c>
      <c r="O366" s="116" t="s">
        <v>118</v>
      </c>
      <c r="P366" s="114"/>
      <c r="Q366" s="114"/>
      <c r="R366" s="114"/>
    </row>
    <row r="367" spans="1:18" ht="28.35" customHeight="1" x14ac:dyDescent="0.2">
      <c r="A367" s="22" t="s">
        <v>412</v>
      </c>
      <c r="B367" s="23" t="s">
        <v>413</v>
      </c>
      <c r="C367" s="23" t="s">
        <v>44</v>
      </c>
      <c r="D367" s="23" t="s">
        <v>45</v>
      </c>
      <c r="E367" s="22" t="s">
        <v>414</v>
      </c>
      <c r="F367" s="23" t="s">
        <v>415</v>
      </c>
      <c r="G367" s="113">
        <v>1490000</v>
      </c>
      <c r="H367" s="113">
        <v>1490000</v>
      </c>
      <c r="I367" s="113">
        <v>0</v>
      </c>
      <c r="J367" s="114"/>
      <c r="K367" s="114"/>
      <c r="L367" s="115">
        <v>45644</v>
      </c>
      <c r="M367" s="115">
        <v>45721</v>
      </c>
      <c r="N367" s="115">
        <v>46085</v>
      </c>
      <c r="O367" s="116" t="s">
        <v>107</v>
      </c>
      <c r="P367" s="114"/>
      <c r="Q367" s="114"/>
      <c r="R367" s="114"/>
    </row>
    <row r="368" spans="1:18" ht="28.35" customHeight="1" x14ac:dyDescent="0.2">
      <c r="A368" s="22" t="s">
        <v>435</v>
      </c>
      <c r="B368" s="23" t="s">
        <v>436</v>
      </c>
      <c r="C368" s="23" t="s">
        <v>44</v>
      </c>
      <c r="D368" s="23" t="s">
        <v>45</v>
      </c>
      <c r="E368" s="22" t="s">
        <v>437</v>
      </c>
      <c r="F368" s="23" t="s">
        <v>438</v>
      </c>
      <c r="G368" s="113">
        <v>1480000</v>
      </c>
      <c r="H368" s="113">
        <v>1480000</v>
      </c>
      <c r="I368" s="113">
        <v>0</v>
      </c>
      <c r="J368" s="114"/>
      <c r="K368" s="114"/>
      <c r="L368" s="115">
        <v>45804</v>
      </c>
      <c r="M368" s="115">
        <v>45890</v>
      </c>
      <c r="N368" s="115">
        <v>46134</v>
      </c>
      <c r="O368" s="116" t="s">
        <v>107</v>
      </c>
      <c r="P368" s="114"/>
      <c r="Q368" s="114"/>
      <c r="R368" s="114"/>
    </row>
    <row r="369" spans="1:18" ht="28.35" customHeight="1" x14ac:dyDescent="0.2">
      <c r="A369" s="22" t="s">
        <v>449</v>
      </c>
      <c r="B369" s="23" t="s">
        <v>450</v>
      </c>
      <c r="C369" s="23" t="s">
        <v>44</v>
      </c>
      <c r="D369" s="23" t="s">
        <v>45</v>
      </c>
      <c r="E369" s="22" t="s">
        <v>451</v>
      </c>
      <c r="F369" s="23" t="s">
        <v>452</v>
      </c>
      <c r="G369" s="113">
        <v>3816933.22</v>
      </c>
      <c r="H369" s="113">
        <v>3816933.22</v>
      </c>
      <c r="I369" s="113">
        <v>0</v>
      </c>
      <c r="J369" s="114"/>
      <c r="K369" s="114"/>
      <c r="L369" s="115">
        <v>45839</v>
      </c>
      <c r="M369" s="115">
        <v>45880</v>
      </c>
      <c r="N369" s="116" t="s">
        <v>48</v>
      </c>
      <c r="O369" s="116" t="s">
        <v>107</v>
      </c>
      <c r="P369" s="114"/>
      <c r="Q369" s="114"/>
      <c r="R369" s="114"/>
    </row>
    <row r="370" spans="1:18" ht="28.35" customHeight="1" x14ac:dyDescent="0.2">
      <c r="A370" s="22" t="s">
        <v>488</v>
      </c>
      <c r="B370" s="23" t="s">
        <v>489</v>
      </c>
      <c r="C370" s="23" t="s">
        <v>44</v>
      </c>
      <c r="D370" s="23" t="s">
        <v>45</v>
      </c>
      <c r="E370" s="22" t="s">
        <v>490</v>
      </c>
      <c r="F370" s="23" t="s">
        <v>491</v>
      </c>
      <c r="G370" s="113">
        <v>1600000</v>
      </c>
      <c r="H370" s="113">
        <v>1600000</v>
      </c>
      <c r="I370" s="113">
        <v>0</v>
      </c>
      <c r="J370" s="114"/>
      <c r="K370" s="114"/>
      <c r="L370" s="115" t="s">
        <v>48</v>
      </c>
      <c r="M370" s="115" t="s">
        <v>66</v>
      </c>
      <c r="N370" s="115" t="s">
        <v>49</v>
      </c>
      <c r="O370" s="116" t="s">
        <v>107</v>
      </c>
      <c r="P370" s="114"/>
      <c r="Q370" s="114"/>
      <c r="R370" s="114"/>
    </row>
    <row r="371" spans="1:18" ht="28.35" customHeight="1" x14ac:dyDescent="0.2">
      <c r="A371" s="22" t="s">
        <v>492</v>
      </c>
      <c r="B371" s="23" t="s">
        <v>493</v>
      </c>
      <c r="C371" s="23" t="s">
        <v>44</v>
      </c>
      <c r="D371" s="23" t="s">
        <v>45</v>
      </c>
      <c r="E371" s="22" t="s">
        <v>494</v>
      </c>
      <c r="F371" s="23" t="s">
        <v>495</v>
      </c>
      <c r="G371" s="113">
        <v>813137.44</v>
      </c>
      <c r="H371" s="113">
        <v>813137.44</v>
      </c>
      <c r="I371" s="113">
        <v>0</v>
      </c>
      <c r="J371" s="114"/>
      <c r="K371" s="114"/>
      <c r="L371" s="115">
        <v>45856</v>
      </c>
      <c r="M371" s="115">
        <v>45856</v>
      </c>
      <c r="N371" s="116" t="s">
        <v>48</v>
      </c>
      <c r="O371" s="116" t="s">
        <v>62</v>
      </c>
      <c r="P371" s="114"/>
      <c r="Q371" s="114"/>
      <c r="R371" s="114"/>
    </row>
    <row r="372" spans="1:18" ht="28.35" customHeight="1" x14ac:dyDescent="0.2">
      <c r="A372" s="22" t="s">
        <v>496</v>
      </c>
      <c r="B372" s="23" t="s">
        <v>497</v>
      </c>
      <c r="C372" s="23" t="s">
        <v>44</v>
      </c>
      <c r="D372" s="23" t="s">
        <v>45</v>
      </c>
      <c r="E372" s="22" t="s">
        <v>498</v>
      </c>
      <c r="F372" s="23" t="s">
        <v>499</v>
      </c>
      <c r="G372" s="113">
        <v>3200000</v>
      </c>
      <c r="H372" s="113">
        <v>3200000</v>
      </c>
      <c r="I372" s="113">
        <v>0</v>
      </c>
      <c r="J372" s="114"/>
      <c r="K372" s="114"/>
      <c r="L372" s="115" t="s">
        <v>48</v>
      </c>
      <c r="M372" s="115" t="s">
        <v>66</v>
      </c>
      <c r="N372" s="115" t="s">
        <v>49</v>
      </c>
      <c r="O372" s="116" t="s">
        <v>118</v>
      </c>
      <c r="P372" s="114"/>
      <c r="Q372" s="114"/>
      <c r="R372" s="114"/>
    </row>
    <row r="373" spans="1:18" ht="28.35" customHeight="1" x14ac:dyDescent="0.2">
      <c r="A373" s="22" t="s">
        <v>500</v>
      </c>
      <c r="B373" s="23" t="s">
        <v>497</v>
      </c>
      <c r="C373" s="23" t="s">
        <v>44</v>
      </c>
      <c r="D373" s="23" t="s">
        <v>45</v>
      </c>
      <c r="E373" s="22" t="s">
        <v>501</v>
      </c>
      <c r="F373" s="23" t="s">
        <v>502</v>
      </c>
      <c r="G373" s="113">
        <v>700000</v>
      </c>
      <c r="H373" s="113">
        <v>700000</v>
      </c>
      <c r="I373" s="113">
        <v>0</v>
      </c>
      <c r="J373" s="114"/>
      <c r="K373" s="114"/>
      <c r="L373" s="115" t="s">
        <v>48</v>
      </c>
      <c r="M373" s="115" t="s">
        <v>49</v>
      </c>
      <c r="N373" s="115" t="s">
        <v>50</v>
      </c>
      <c r="O373" s="116" t="s">
        <v>107</v>
      </c>
      <c r="P373" s="114"/>
      <c r="Q373" s="114"/>
      <c r="R373" s="114"/>
    </row>
    <row r="374" spans="1:18" ht="28.35" customHeight="1" x14ac:dyDescent="0.2">
      <c r="A374" s="22" t="s">
        <v>503</v>
      </c>
      <c r="B374" s="23" t="s">
        <v>497</v>
      </c>
      <c r="C374" s="23" t="s">
        <v>44</v>
      </c>
      <c r="D374" s="23" t="s">
        <v>45</v>
      </c>
      <c r="E374" s="22" t="s">
        <v>504</v>
      </c>
      <c r="F374" s="127" t="s">
        <v>505</v>
      </c>
      <c r="G374" s="126">
        <v>1300000</v>
      </c>
      <c r="H374" s="126">
        <v>1300000</v>
      </c>
      <c r="I374" s="113">
        <v>0</v>
      </c>
      <c r="J374" s="114"/>
      <c r="K374" s="114"/>
      <c r="L374" s="115" t="s">
        <v>48</v>
      </c>
      <c r="M374" s="115" t="s">
        <v>49</v>
      </c>
      <c r="N374" s="115" t="s">
        <v>50</v>
      </c>
      <c r="O374" s="116" t="s">
        <v>118</v>
      </c>
      <c r="P374" s="114"/>
      <c r="Q374" s="114"/>
      <c r="R374" s="114"/>
    </row>
    <row r="375" spans="1:18" ht="28.35" customHeight="1" x14ac:dyDescent="0.2">
      <c r="A375" s="22" t="s">
        <v>506</v>
      </c>
      <c r="B375" s="23" t="s">
        <v>497</v>
      </c>
      <c r="C375" s="23" t="s">
        <v>44</v>
      </c>
      <c r="D375" s="23" t="s">
        <v>45</v>
      </c>
      <c r="E375" s="22" t="s">
        <v>507</v>
      </c>
      <c r="F375" s="112" t="s">
        <v>508</v>
      </c>
      <c r="G375" s="114">
        <v>1724559</v>
      </c>
      <c r="H375" s="114">
        <v>1724559</v>
      </c>
      <c r="I375" s="113">
        <v>0</v>
      </c>
      <c r="J375" s="114"/>
      <c r="K375" s="114"/>
      <c r="L375" s="115" t="s">
        <v>48</v>
      </c>
      <c r="M375" s="115" t="s">
        <v>49</v>
      </c>
      <c r="N375" s="115" t="s">
        <v>50</v>
      </c>
      <c r="O375" s="116" t="s">
        <v>118</v>
      </c>
      <c r="P375" s="114"/>
      <c r="Q375" s="114"/>
      <c r="R375" s="114"/>
    </row>
    <row r="376" spans="1:18" ht="28.35" customHeight="1" x14ac:dyDescent="0.2">
      <c r="A376" s="22" t="s">
        <v>581</v>
      </c>
      <c r="B376" s="23" t="s">
        <v>497</v>
      </c>
      <c r="C376" s="23" t="s">
        <v>44</v>
      </c>
      <c r="D376" s="23" t="s">
        <v>45</v>
      </c>
      <c r="E376" s="22" t="s">
        <v>582</v>
      </c>
      <c r="F376" s="112" t="s">
        <v>583</v>
      </c>
      <c r="G376" s="114">
        <v>2200000</v>
      </c>
      <c r="H376" s="114">
        <v>2200000</v>
      </c>
      <c r="I376" s="113">
        <v>0</v>
      </c>
      <c r="J376" s="114"/>
      <c r="K376" s="114"/>
      <c r="L376" s="115">
        <v>44551</v>
      </c>
      <c r="M376" s="115">
        <v>45824</v>
      </c>
      <c r="N376" s="115">
        <v>45937</v>
      </c>
      <c r="O376" s="116" t="s">
        <v>62</v>
      </c>
      <c r="P376" s="114"/>
      <c r="Q376" s="114"/>
      <c r="R376" s="114"/>
    </row>
    <row r="377" spans="1:18" ht="28.35" customHeight="1" x14ac:dyDescent="0.2">
      <c r="A377" s="22" t="s">
        <v>657</v>
      </c>
      <c r="B377" s="23" t="s">
        <v>353</v>
      </c>
      <c r="C377" s="23" t="s">
        <v>44</v>
      </c>
      <c r="D377" s="23" t="s">
        <v>45</v>
      </c>
      <c r="E377" s="22" t="s">
        <v>658</v>
      </c>
      <c r="F377" s="112" t="s">
        <v>659</v>
      </c>
      <c r="G377" s="114">
        <v>1185000</v>
      </c>
      <c r="H377" s="114">
        <v>1185000</v>
      </c>
      <c r="I377" s="113">
        <v>0</v>
      </c>
      <c r="J377" s="114"/>
      <c r="K377" s="114"/>
      <c r="L377" s="115">
        <v>45719</v>
      </c>
      <c r="M377" s="115">
        <v>45756</v>
      </c>
      <c r="N377" s="115">
        <v>45903</v>
      </c>
      <c r="O377" s="116" t="s">
        <v>62</v>
      </c>
      <c r="P377" s="114"/>
      <c r="Q377" s="114"/>
      <c r="R377" s="114"/>
    </row>
    <row r="378" spans="1:18" ht="28.35" customHeight="1" x14ac:dyDescent="0.2">
      <c r="A378" s="22" t="s">
        <v>698</v>
      </c>
      <c r="B378" s="23" t="s">
        <v>497</v>
      </c>
      <c r="C378" s="23" t="s">
        <v>44</v>
      </c>
      <c r="D378" s="23" t="s">
        <v>45</v>
      </c>
      <c r="E378" s="22" t="s">
        <v>699</v>
      </c>
      <c r="F378" s="127" t="s">
        <v>700</v>
      </c>
      <c r="G378" s="126">
        <v>500000</v>
      </c>
      <c r="H378" s="126">
        <v>500000</v>
      </c>
      <c r="I378" s="113">
        <v>0</v>
      </c>
      <c r="J378" s="114"/>
      <c r="K378" s="114"/>
      <c r="L378" s="115">
        <v>45761</v>
      </c>
      <c r="M378" s="115">
        <v>45853</v>
      </c>
      <c r="N378" s="115">
        <v>46059</v>
      </c>
      <c r="O378" s="116" t="s">
        <v>62</v>
      </c>
      <c r="P378" s="114"/>
      <c r="Q378" s="114"/>
      <c r="R378" s="114"/>
    </row>
    <row r="379" spans="1:18" ht="28.35" customHeight="1" x14ac:dyDescent="0.2">
      <c r="A379" s="22" t="s">
        <v>714</v>
      </c>
      <c r="B379" s="23" t="s">
        <v>353</v>
      </c>
      <c r="C379" s="23" t="s">
        <v>44</v>
      </c>
      <c r="D379" s="23" t="s">
        <v>45</v>
      </c>
      <c r="E379" s="22" t="s">
        <v>715</v>
      </c>
      <c r="F379" s="112" t="s">
        <v>716</v>
      </c>
      <c r="G379" s="114">
        <v>2750000</v>
      </c>
      <c r="H379" s="114">
        <v>2750000</v>
      </c>
      <c r="I379" s="113">
        <v>0</v>
      </c>
      <c r="J379" s="114"/>
      <c r="K379" s="114"/>
      <c r="L379" s="115">
        <v>45936</v>
      </c>
      <c r="M379" s="115">
        <v>45940</v>
      </c>
      <c r="N379" s="116" t="s">
        <v>48</v>
      </c>
      <c r="O379" s="116" t="s">
        <v>62</v>
      </c>
      <c r="P379" s="114"/>
      <c r="Q379" s="114"/>
      <c r="R379" s="114"/>
    </row>
    <row r="380" spans="1:18" ht="28.35" customHeight="1" x14ac:dyDescent="0.2">
      <c r="A380" s="22" t="s">
        <v>717</v>
      </c>
      <c r="B380" s="23" t="s">
        <v>353</v>
      </c>
      <c r="C380" s="23" t="s">
        <v>44</v>
      </c>
      <c r="D380" s="23" t="s">
        <v>45</v>
      </c>
      <c r="E380" s="22" t="s">
        <v>718</v>
      </c>
      <c r="F380" s="127" t="s">
        <v>719</v>
      </c>
      <c r="G380" s="126">
        <v>3000000</v>
      </c>
      <c r="H380" s="126">
        <v>3000000</v>
      </c>
      <c r="I380" s="113">
        <v>0</v>
      </c>
      <c r="J380" s="114"/>
      <c r="K380" s="114"/>
      <c r="L380" s="115">
        <v>45889</v>
      </c>
      <c r="M380" s="115">
        <v>45946</v>
      </c>
      <c r="N380" s="116" t="s">
        <v>48</v>
      </c>
      <c r="O380" s="116" t="s">
        <v>118</v>
      </c>
      <c r="P380" s="114"/>
      <c r="Q380" s="114"/>
      <c r="R380" s="114"/>
    </row>
    <row r="381" spans="1:18" ht="28.35" customHeight="1" x14ac:dyDescent="0.2">
      <c r="A381" s="22" t="s">
        <v>720</v>
      </c>
      <c r="B381" s="23" t="s">
        <v>353</v>
      </c>
      <c r="C381" s="23" t="s">
        <v>44</v>
      </c>
      <c r="D381" s="23" t="s">
        <v>45</v>
      </c>
      <c r="E381" s="22" t="s">
        <v>721</v>
      </c>
      <c r="F381" s="112" t="s">
        <v>722</v>
      </c>
      <c r="G381" s="114">
        <v>1925000</v>
      </c>
      <c r="H381" s="114">
        <v>1925000</v>
      </c>
      <c r="I381" s="113">
        <v>0</v>
      </c>
      <c r="J381" s="114"/>
      <c r="K381" s="114"/>
      <c r="L381" s="115">
        <v>45897</v>
      </c>
      <c r="M381" s="115">
        <v>45958</v>
      </c>
      <c r="N381" s="116" t="s">
        <v>48</v>
      </c>
      <c r="O381" s="116" t="s">
        <v>118</v>
      </c>
      <c r="P381" s="114"/>
      <c r="Q381" s="114"/>
      <c r="R381" s="114"/>
    </row>
    <row r="382" spans="1:18" ht="28.35" customHeight="1" x14ac:dyDescent="0.2">
      <c r="A382" s="22" t="s">
        <v>739</v>
      </c>
      <c r="B382" s="23" t="s">
        <v>124</v>
      </c>
      <c r="C382" s="23" t="s">
        <v>44</v>
      </c>
      <c r="D382" s="23" t="s">
        <v>45</v>
      </c>
      <c r="E382" s="22" t="s">
        <v>740</v>
      </c>
      <c r="F382" s="23" t="s">
        <v>741</v>
      </c>
      <c r="G382" s="113">
        <v>2200000</v>
      </c>
      <c r="H382" s="113">
        <v>2200000</v>
      </c>
      <c r="I382" s="113">
        <v>0</v>
      </c>
      <c r="J382" s="114"/>
      <c r="K382" s="114"/>
      <c r="L382" s="115" t="s">
        <v>48</v>
      </c>
      <c r="M382" s="115" t="s">
        <v>66</v>
      </c>
      <c r="N382" s="115" t="s">
        <v>49</v>
      </c>
      <c r="O382" s="116" t="s">
        <v>62</v>
      </c>
      <c r="P382" s="114"/>
      <c r="Q382" s="114"/>
      <c r="R382" s="114"/>
    </row>
    <row r="383" spans="1:18" ht="28.35" customHeight="1" x14ac:dyDescent="0.2">
      <c r="A383" s="22" t="s">
        <v>784</v>
      </c>
      <c r="B383" s="23" t="s">
        <v>785</v>
      </c>
      <c r="C383" s="23" t="s">
        <v>44</v>
      </c>
      <c r="D383" s="23" t="s">
        <v>786</v>
      </c>
      <c r="E383" s="22" t="s">
        <v>787</v>
      </c>
      <c r="F383" s="23" t="s">
        <v>788</v>
      </c>
      <c r="G383" s="113">
        <v>4600000</v>
      </c>
      <c r="H383" s="113">
        <v>4600000</v>
      </c>
      <c r="I383" s="113">
        <v>0</v>
      </c>
      <c r="J383" s="114"/>
      <c r="K383" s="114"/>
      <c r="L383" s="115">
        <v>44525</v>
      </c>
      <c r="M383" s="115">
        <v>45845</v>
      </c>
      <c r="N383" s="115">
        <v>45951</v>
      </c>
      <c r="O383" s="116" t="s">
        <v>48</v>
      </c>
      <c r="P383" s="114"/>
      <c r="Q383" s="114"/>
      <c r="R383" s="114"/>
    </row>
    <row r="384" spans="1:18" ht="28.35" customHeight="1" x14ac:dyDescent="0.2">
      <c r="A384" s="22" t="s">
        <v>1052</v>
      </c>
      <c r="B384" s="23" t="s">
        <v>1053</v>
      </c>
      <c r="C384" s="23" t="s">
        <v>44</v>
      </c>
      <c r="D384" s="23" t="s">
        <v>45</v>
      </c>
      <c r="E384" s="111" t="s">
        <v>1054</v>
      </c>
      <c r="F384" s="23" t="s">
        <v>1055</v>
      </c>
      <c r="G384" s="114">
        <v>39000000</v>
      </c>
      <c r="H384" s="114">
        <v>39000000</v>
      </c>
      <c r="I384" s="113">
        <v>0</v>
      </c>
      <c r="J384" s="114"/>
      <c r="K384" s="114"/>
      <c r="L384" s="115">
        <v>45727</v>
      </c>
      <c r="M384" s="115" t="s">
        <v>48</v>
      </c>
      <c r="N384" s="115" t="s">
        <v>66</v>
      </c>
      <c r="O384" s="116" t="s">
        <v>825</v>
      </c>
      <c r="P384" s="114"/>
      <c r="Q384" s="114"/>
      <c r="R384" s="114"/>
    </row>
    <row r="385" spans="1:18" ht="28.35" customHeight="1" x14ac:dyDescent="0.2">
      <c r="A385" s="22" t="s">
        <v>1056</v>
      </c>
      <c r="B385" s="23" t="s">
        <v>52</v>
      </c>
      <c r="C385" s="23" t="s">
        <v>44</v>
      </c>
      <c r="D385" s="23" t="s">
        <v>45</v>
      </c>
      <c r="E385" s="111" t="s">
        <v>1057</v>
      </c>
      <c r="F385" s="23" t="s">
        <v>1058</v>
      </c>
      <c r="G385" s="114">
        <v>8000000</v>
      </c>
      <c r="H385" s="114">
        <v>8000000</v>
      </c>
      <c r="I385" s="113">
        <v>0</v>
      </c>
      <c r="J385" s="114"/>
      <c r="K385" s="114"/>
      <c r="L385" s="115" t="s">
        <v>48</v>
      </c>
      <c r="M385" s="115" t="s">
        <v>49</v>
      </c>
      <c r="N385" s="115" t="s">
        <v>50</v>
      </c>
      <c r="O385" s="116" t="s">
        <v>63</v>
      </c>
      <c r="P385" s="114"/>
      <c r="Q385" s="114"/>
      <c r="R385" s="114"/>
    </row>
    <row r="386" spans="1:18" ht="28.35" customHeight="1" x14ac:dyDescent="0.2">
      <c r="A386" s="22" t="s">
        <v>1059</v>
      </c>
      <c r="B386" s="23" t="s">
        <v>52</v>
      </c>
      <c r="C386" s="23" t="s">
        <v>44</v>
      </c>
      <c r="D386" s="23" t="s">
        <v>129</v>
      </c>
      <c r="E386" s="54" t="s">
        <v>1060</v>
      </c>
      <c r="F386" s="23" t="s">
        <v>1061</v>
      </c>
      <c r="G386" s="126">
        <v>30000000</v>
      </c>
      <c r="H386" s="126">
        <v>30000000</v>
      </c>
      <c r="I386" s="113">
        <v>0</v>
      </c>
      <c r="J386" s="114"/>
      <c r="K386" s="114"/>
      <c r="L386" s="115" t="s">
        <v>48</v>
      </c>
      <c r="M386" s="115" t="s">
        <v>49</v>
      </c>
      <c r="N386" s="115" t="s">
        <v>50</v>
      </c>
      <c r="O386" s="116" t="s">
        <v>63</v>
      </c>
      <c r="P386" s="114"/>
      <c r="Q386" s="114"/>
      <c r="R386" s="114"/>
    </row>
    <row r="387" spans="1:18" ht="28.35" customHeight="1" x14ac:dyDescent="0.2">
      <c r="A387" s="22" t="s">
        <v>1062</v>
      </c>
      <c r="B387" s="23" t="s">
        <v>52</v>
      </c>
      <c r="C387" s="23" t="s">
        <v>44</v>
      </c>
      <c r="D387" s="23" t="s">
        <v>786</v>
      </c>
      <c r="E387" s="111" t="s">
        <v>1063</v>
      </c>
      <c r="F387" s="23" t="s">
        <v>1064</v>
      </c>
      <c r="G387" s="114">
        <v>12500000</v>
      </c>
      <c r="H387" s="114">
        <v>12500000</v>
      </c>
      <c r="I387" s="113">
        <v>0</v>
      </c>
      <c r="J387" s="114"/>
      <c r="K387" s="114"/>
      <c r="L387" s="115" t="s">
        <v>48</v>
      </c>
      <c r="M387" s="115" t="s">
        <v>49</v>
      </c>
      <c r="N387" s="115" t="s">
        <v>50</v>
      </c>
      <c r="O387" s="116" t="s">
        <v>63</v>
      </c>
      <c r="P387" s="114"/>
      <c r="Q387" s="114"/>
      <c r="R387" s="114"/>
    </row>
    <row r="388" spans="1:18" ht="28.35" customHeight="1" x14ac:dyDescent="0.2">
      <c r="A388" s="22" t="s">
        <v>1065</v>
      </c>
      <c r="B388" s="23" t="s">
        <v>353</v>
      </c>
      <c r="C388" s="23" t="s">
        <v>44</v>
      </c>
      <c r="D388" s="23" t="s">
        <v>45</v>
      </c>
      <c r="E388" s="111" t="s">
        <v>1066</v>
      </c>
      <c r="F388" s="23" t="s">
        <v>1067</v>
      </c>
      <c r="G388" s="114">
        <v>15000000</v>
      </c>
      <c r="H388" s="114">
        <v>15000000</v>
      </c>
      <c r="I388" s="113">
        <v>0</v>
      </c>
      <c r="J388" s="114"/>
      <c r="K388" s="114"/>
      <c r="L388" s="115" t="s">
        <v>48</v>
      </c>
      <c r="M388" s="115" t="s">
        <v>49</v>
      </c>
      <c r="N388" s="115" t="s">
        <v>50</v>
      </c>
      <c r="O388" s="116" t="s">
        <v>63</v>
      </c>
      <c r="P388" s="114"/>
      <c r="Q388" s="114"/>
      <c r="R388" s="114"/>
    </row>
    <row r="389" spans="1:18" ht="28.35" customHeight="1" x14ac:dyDescent="0.2">
      <c r="A389" s="22" t="s">
        <v>1068</v>
      </c>
      <c r="B389" s="23" t="s">
        <v>1069</v>
      </c>
      <c r="C389" s="23" t="s">
        <v>44</v>
      </c>
      <c r="D389" s="23" t="s">
        <v>45</v>
      </c>
      <c r="E389" s="111" t="s">
        <v>1070</v>
      </c>
      <c r="F389" s="23" t="s">
        <v>1071</v>
      </c>
      <c r="G389" s="114">
        <v>4000000</v>
      </c>
      <c r="H389" s="114">
        <v>4000000</v>
      </c>
      <c r="I389" s="113">
        <v>0</v>
      </c>
      <c r="J389" s="114"/>
      <c r="K389" s="114"/>
      <c r="L389" s="115" t="s">
        <v>48</v>
      </c>
      <c r="M389" s="115" t="s">
        <v>66</v>
      </c>
      <c r="N389" s="115" t="s">
        <v>49</v>
      </c>
      <c r="O389" s="116" t="s">
        <v>63</v>
      </c>
      <c r="P389" s="114"/>
      <c r="Q389" s="114"/>
      <c r="R389" s="114"/>
    </row>
    <row r="390" spans="1:18" ht="28.35" customHeight="1" x14ac:dyDescent="0.2">
      <c r="A390" s="22" t="s">
        <v>1072</v>
      </c>
      <c r="B390" s="23" t="s">
        <v>1073</v>
      </c>
      <c r="C390" s="23" t="s">
        <v>44</v>
      </c>
      <c r="D390" s="23" t="s">
        <v>45</v>
      </c>
      <c r="E390" s="54" t="s">
        <v>1074</v>
      </c>
      <c r="F390" s="23" t="s">
        <v>1075</v>
      </c>
      <c r="G390" s="126">
        <v>5265000</v>
      </c>
      <c r="H390" s="126">
        <v>5265000</v>
      </c>
      <c r="I390" s="113">
        <v>0</v>
      </c>
      <c r="J390" s="114"/>
      <c r="K390" s="114"/>
      <c r="L390" s="115">
        <v>45727</v>
      </c>
      <c r="M390" s="115">
        <v>45727</v>
      </c>
      <c r="N390" s="116" t="s">
        <v>48</v>
      </c>
      <c r="O390" s="116" t="s">
        <v>825</v>
      </c>
      <c r="P390" s="114"/>
      <c r="Q390" s="114"/>
      <c r="R390" s="114"/>
    </row>
    <row r="391" spans="1:18" ht="28.35" customHeight="1" x14ac:dyDescent="0.2">
      <c r="A391" s="22" t="s">
        <v>1093</v>
      </c>
      <c r="B391" s="23" t="s">
        <v>474</v>
      </c>
      <c r="C391" s="23" t="s">
        <v>44</v>
      </c>
      <c r="D391" s="23" t="s">
        <v>786</v>
      </c>
      <c r="E391" s="111" t="s">
        <v>1094</v>
      </c>
      <c r="F391" s="23" t="s">
        <v>1095</v>
      </c>
      <c r="G391" s="114">
        <v>115682430.48</v>
      </c>
      <c r="H391" s="114">
        <v>19211568.609999999</v>
      </c>
      <c r="I391" s="113">
        <v>96470861.870000005</v>
      </c>
      <c r="J391" s="114"/>
      <c r="K391" s="114"/>
      <c r="L391" s="115">
        <v>42760</v>
      </c>
      <c r="M391" s="115">
        <v>43167</v>
      </c>
      <c r="N391" s="115">
        <v>45321</v>
      </c>
      <c r="O391" s="116" t="s">
        <v>825</v>
      </c>
      <c r="P391" s="114"/>
      <c r="Q391" s="114"/>
      <c r="R391" s="114"/>
    </row>
    <row r="392" spans="1:18" ht="28.35" customHeight="1" x14ac:dyDescent="0.2">
      <c r="A392" s="22" t="s">
        <v>1096</v>
      </c>
      <c r="B392" s="23" t="s">
        <v>373</v>
      </c>
      <c r="C392" s="23" t="s">
        <v>44</v>
      </c>
      <c r="D392" s="23" t="s">
        <v>45</v>
      </c>
      <c r="E392" s="54" t="s">
        <v>1097</v>
      </c>
      <c r="F392" s="23" t="s">
        <v>1098</v>
      </c>
      <c r="G392" s="126">
        <v>4508625.71</v>
      </c>
      <c r="H392" s="126">
        <v>4508625.71</v>
      </c>
      <c r="I392" s="113">
        <v>0</v>
      </c>
      <c r="J392" s="114"/>
      <c r="K392" s="114"/>
      <c r="L392" s="115">
        <v>45309</v>
      </c>
      <c r="M392" s="115">
        <v>45909</v>
      </c>
      <c r="N392" s="115">
        <v>46119</v>
      </c>
      <c r="O392" s="116" t="s">
        <v>825</v>
      </c>
      <c r="P392" s="114"/>
      <c r="Q392" s="114"/>
      <c r="R392" s="114"/>
    </row>
    <row r="393" spans="1:18" ht="28.35" customHeight="1" x14ac:dyDescent="0.2">
      <c r="A393" s="22" t="s">
        <v>1205</v>
      </c>
      <c r="B393" s="23" t="s">
        <v>115</v>
      </c>
      <c r="C393" s="23" t="s">
        <v>44</v>
      </c>
      <c r="D393" s="23" t="s">
        <v>45</v>
      </c>
      <c r="E393" s="111" t="s">
        <v>1206</v>
      </c>
      <c r="F393" s="23" t="s">
        <v>1207</v>
      </c>
      <c r="G393" s="114">
        <v>17124750</v>
      </c>
      <c r="H393" s="114">
        <v>17124750</v>
      </c>
      <c r="I393" s="113">
        <v>0</v>
      </c>
      <c r="J393" s="114"/>
      <c r="K393" s="114"/>
      <c r="L393" s="115" t="s">
        <v>48</v>
      </c>
      <c r="M393" s="115" t="s">
        <v>66</v>
      </c>
      <c r="N393" s="115" t="s">
        <v>49</v>
      </c>
      <c r="O393" s="116" t="s">
        <v>118</v>
      </c>
      <c r="P393" s="114"/>
      <c r="Q393" s="114"/>
      <c r="R393" s="114"/>
    </row>
    <row r="394" spans="1:18" ht="28.35" customHeight="1" x14ac:dyDescent="0.2">
      <c r="A394" s="22" t="s">
        <v>1208</v>
      </c>
      <c r="B394" s="23" t="s">
        <v>115</v>
      </c>
      <c r="C394" s="23" t="s">
        <v>44</v>
      </c>
      <c r="D394" s="23" t="s">
        <v>45</v>
      </c>
      <c r="E394" s="54" t="s">
        <v>1209</v>
      </c>
      <c r="F394" s="23" t="s">
        <v>1210</v>
      </c>
      <c r="G394" s="126">
        <v>24081433.16</v>
      </c>
      <c r="H394" s="126">
        <v>24081433.16</v>
      </c>
      <c r="I394" s="113">
        <v>0</v>
      </c>
      <c r="J394" s="114"/>
      <c r="K394" s="114"/>
      <c r="L394" s="115" t="s">
        <v>48</v>
      </c>
      <c r="M394" s="115" t="s">
        <v>66</v>
      </c>
      <c r="N394" s="115" t="s">
        <v>49</v>
      </c>
      <c r="O394" s="116" t="s">
        <v>118</v>
      </c>
      <c r="P394" s="114"/>
      <c r="Q394" s="114"/>
      <c r="R394" s="114"/>
    </row>
    <row r="395" spans="1:18" ht="28.35" customHeight="1" x14ac:dyDescent="0.2">
      <c r="A395" s="22" t="s">
        <v>1211</v>
      </c>
      <c r="B395" s="23" t="s">
        <v>115</v>
      </c>
      <c r="C395" s="23" t="s">
        <v>44</v>
      </c>
      <c r="D395" s="23" t="s">
        <v>45</v>
      </c>
      <c r="E395" s="54" t="s">
        <v>1212</v>
      </c>
      <c r="F395" s="23" t="s">
        <v>1213</v>
      </c>
      <c r="G395" s="126">
        <v>18772764.629999999</v>
      </c>
      <c r="H395" s="126">
        <v>18772764.629999999</v>
      </c>
      <c r="I395" s="113">
        <v>0</v>
      </c>
      <c r="J395" s="114"/>
      <c r="K395" s="114"/>
      <c r="L395" s="115" t="s">
        <v>48</v>
      </c>
      <c r="M395" s="115" t="s">
        <v>66</v>
      </c>
      <c r="N395" s="115" t="s">
        <v>49</v>
      </c>
      <c r="O395" s="116" t="s">
        <v>118</v>
      </c>
      <c r="P395" s="114"/>
      <c r="Q395" s="114"/>
      <c r="R395" s="114"/>
    </row>
    <row r="396" spans="1:18" ht="28.35" customHeight="1" x14ac:dyDescent="0.2">
      <c r="A396" s="22" t="s">
        <v>1214</v>
      </c>
      <c r="B396" s="23" t="s">
        <v>115</v>
      </c>
      <c r="C396" s="23" t="s">
        <v>44</v>
      </c>
      <c r="D396" s="23" t="s">
        <v>45</v>
      </c>
      <c r="E396" s="54" t="s">
        <v>1215</v>
      </c>
      <c r="F396" s="23" t="s">
        <v>1216</v>
      </c>
      <c r="G396" s="126">
        <v>24906607.649999999</v>
      </c>
      <c r="H396" s="126">
        <v>24906607.649999999</v>
      </c>
      <c r="I396" s="113">
        <v>0</v>
      </c>
      <c r="J396" s="114"/>
      <c r="K396" s="114"/>
      <c r="L396" s="115">
        <v>46066</v>
      </c>
      <c r="M396" s="115">
        <v>46066</v>
      </c>
      <c r="N396" s="116" t="s">
        <v>48</v>
      </c>
      <c r="O396" s="116" t="s">
        <v>832</v>
      </c>
      <c r="P396" s="114"/>
      <c r="Q396" s="114"/>
      <c r="R396" s="114"/>
    </row>
    <row r="397" spans="1:18" ht="28.35" customHeight="1" x14ac:dyDescent="0.2">
      <c r="A397" s="22" t="s">
        <v>1217</v>
      </c>
      <c r="B397" s="23" t="s">
        <v>115</v>
      </c>
      <c r="C397" s="23" t="s">
        <v>44</v>
      </c>
      <c r="D397" s="23" t="s">
        <v>45</v>
      </c>
      <c r="E397" s="111" t="s">
        <v>1218</v>
      </c>
      <c r="F397" s="23" t="s">
        <v>1219</v>
      </c>
      <c r="G397" s="114">
        <v>32300000</v>
      </c>
      <c r="H397" s="114">
        <v>32300000</v>
      </c>
      <c r="I397" s="113">
        <v>0</v>
      </c>
      <c r="J397" s="114"/>
      <c r="K397" s="114"/>
      <c r="L397" s="115" t="s">
        <v>48</v>
      </c>
      <c r="M397" s="115" t="s">
        <v>66</v>
      </c>
      <c r="N397" s="115" t="s">
        <v>49</v>
      </c>
      <c r="O397" s="116" t="s">
        <v>118</v>
      </c>
      <c r="P397" s="114"/>
      <c r="Q397" s="114"/>
      <c r="R397" s="114"/>
    </row>
    <row r="398" spans="1:18" ht="28.35" customHeight="1" x14ac:dyDescent="0.2">
      <c r="A398" s="22" t="s">
        <v>1220</v>
      </c>
      <c r="B398" s="23" t="s">
        <v>124</v>
      </c>
      <c r="C398" s="23" t="s">
        <v>44</v>
      </c>
      <c r="D398" s="23" t="s">
        <v>45</v>
      </c>
      <c r="E398" s="111" t="s">
        <v>1221</v>
      </c>
      <c r="F398" s="23" t="s">
        <v>1222</v>
      </c>
      <c r="G398" s="114">
        <v>3600000</v>
      </c>
      <c r="H398" s="114">
        <v>3600000</v>
      </c>
      <c r="I398" s="113">
        <v>0</v>
      </c>
      <c r="J398" s="114"/>
      <c r="K398" s="114"/>
      <c r="L398" s="115" t="s">
        <v>48</v>
      </c>
      <c r="M398" s="115" t="s">
        <v>66</v>
      </c>
      <c r="N398" s="115" t="s">
        <v>49</v>
      </c>
      <c r="O398" s="116" t="s">
        <v>118</v>
      </c>
      <c r="P398" s="114"/>
      <c r="Q398" s="114"/>
      <c r="R398" s="114"/>
    </row>
    <row r="399" spans="1:18" ht="28.35" customHeight="1" x14ac:dyDescent="0.2">
      <c r="A399" s="23" t="s">
        <v>1223</v>
      </c>
      <c r="B399" s="23" t="s">
        <v>124</v>
      </c>
      <c r="C399" s="23" t="s">
        <v>44</v>
      </c>
      <c r="D399" s="23" t="s">
        <v>45</v>
      </c>
      <c r="E399" s="111" t="s">
        <v>1224</v>
      </c>
      <c r="F399" s="23" t="s">
        <v>1225</v>
      </c>
      <c r="G399" s="114">
        <v>1500000</v>
      </c>
      <c r="H399" s="114">
        <v>1500000</v>
      </c>
      <c r="I399" s="113">
        <v>0</v>
      </c>
      <c r="J399" s="114"/>
      <c r="K399" s="114"/>
      <c r="L399" s="115" t="s">
        <v>48</v>
      </c>
      <c r="M399" s="115" t="s">
        <v>66</v>
      </c>
      <c r="N399" s="115" t="s">
        <v>49</v>
      </c>
      <c r="O399" s="116" t="s">
        <v>118</v>
      </c>
      <c r="P399" s="114"/>
      <c r="Q399" s="114"/>
      <c r="R399" s="114"/>
    </row>
    <row r="400" spans="1:18" ht="28.35" customHeight="1" x14ac:dyDescent="0.2">
      <c r="A400" s="22" t="s">
        <v>1226</v>
      </c>
      <c r="B400" s="23" t="s">
        <v>124</v>
      </c>
      <c r="C400" s="23" t="s">
        <v>44</v>
      </c>
      <c r="D400" s="23" t="s">
        <v>45</v>
      </c>
      <c r="E400" s="111" t="s">
        <v>1227</v>
      </c>
      <c r="F400" s="23" t="s">
        <v>1228</v>
      </c>
      <c r="G400" s="114">
        <v>2000000</v>
      </c>
      <c r="H400" s="114">
        <v>2000000</v>
      </c>
      <c r="I400" s="113">
        <v>0</v>
      </c>
      <c r="J400" s="114"/>
      <c r="K400" s="114"/>
      <c r="L400" s="115" t="s">
        <v>48</v>
      </c>
      <c r="M400" s="115" t="s">
        <v>66</v>
      </c>
      <c r="N400" s="115" t="s">
        <v>49</v>
      </c>
      <c r="O400" s="116" t="s">
        <v>107</v>
      </c>
      <c r="P400" s="114"/>
      <c r="Q400" s="114"/>
      <c r="R400" s="114"/>
    </row>
    <row r="401" spans="1:18" ht="28.35" customHeight="1" x14ac:dyDescent="0.2">
      <c r="A401" s="22" t="s">
        <v>1229</v>
      </c>
      <c r="B401" s="23" t="s">
        <v>124</v>
      </c>
      <c r="C401" s="23" t="s">
        <v>44</v>
      </c>
      <c r="D401" s="23" t="s">
        <v>45</v>
      </c>
      <c r="E401" s="54" t="s">
        <v>1230</v>
      </c>
      <c r="F401" s="23" t="s">
        <v>1231</v>
      </c>
      <c r="G401" s="126">
        <v>4500000</v>
      </c>
      <c r="H401" s="126">
        <v>4500000</v>
      </c>
      <c r="I401" s="113">
        <v>0</v>
      </c>
      <c r="J401" s="114"/>
      <c r="K401" s="114"/>
      <c r="L401" s="115" t="s">
        <v>48</v>
      </c>
      <c r="M401" s="115" t="s">
        <v>66</v>
      </c>
      <c r="N401" s="115" t="s">
        <v>49</v>
      </c>
      <c r="O401" s="116" t="s">
        <v>118</v>
      </c>
      <c r="P401" s="114"/>
      <c r="Q401" s="114"/>
      <c r="R401" s="114"/>
    </row>
    <row r="402" spans="1:18" ht="28.35" customHeight="1" x14ac:dyDescent="0.2">
      <c r="A402" s="22" t="s">
        <v>1232</v>
      </c>
      <c r="B402" s="23" t="s">
        <v>124</v>
      </c>
      <c r="C402" s="23" t="s">
        <v>44</v>
      </c>
      <c r="D402" s="23" t="s">
        <v>45</v>
      </c>
      <c r="E402" s="111" t="s">
        <v>1233</v>
      </c>
      <c r="F402" s="23" t="s">
        <v>1234</v>
      </c>
      <c r="G402" s="114">
        <v>3000000</v>
      </c>
      <c r="H402" s="114">
        <v>3000000</v>
      </c>
      <c r="I402" s="113">
        <v>0</v>
      </c>
      <c r="J402" s="114"/>
      <c r="K402" s="114"/>
      <c r="L402" s="115" t="s">
        <v>48</v>
      </c>
      <c r="M402" s="115" t="s">
        <v>66</v>
      </c>
      <c r="N402" s="115" t="s">
        <v>49</v>
      </c>
      <c r="O402" s="116" t="s">
        <v>118</v>
      </c>
      <c r="P402" s="114"/>
      <c r="Q402" s="114"/>
      <c r="R402" s="114"/>
    </row>
    <row r="403" spans="1:18" ht="28.35" customHeight="1" x14ac:dyDescent="0.2">
      <c r="A403" s="22" t="s">
        <v>1235</v>
      </c>
      <c r="B403" s="23" t="s">
        <v>124</v>
      </c>
      <c r="C403" s="23" t="s">
        <v>44</v>
      </c>
      <c r="D403" s="23" t="s">
        <v>45</v>
      </c>
      <c r="E403" s="111" t="s">
        <v>1236</v>
      </c>
      <c r="F403" s="23" t="s">
        <v>1237</v>
      </c>
      <c r="G403" s="114">
        <v>9500000</v>
      </c>
      <c r="H403" s="114">
        <v>9500000</v>
      </c>
      <c r="I403" s="113">
        <v>0</v>
      </c>
      <c r="J403" s="114"/>
      <c r="K403" s="114"/>
      <c r="L403" s="115" t="s">
        <v>48</v>
      </c>
      <c r="M403" s="115" t="s">
        <v>66</v>
      </c>
      <c r="N403" s="115" t="s">
        <v>49</v>
      </c>
      <c r="O403" s="116" t="s">
        <v>118</v>
      </c>
      <c r="P403" s="114"/>
      <c r="Q403" s="114"/>
      <c r="R403" s="114"/>
    </row>
    <row r="404" spans="1:18" ht="28.35" customHeight="1" x14ac:dyDescent="0.2">
      <c r="A404" s="22" t="s">
        <v>1238</v>
      </c>
      <c r="B404" s="23" t="s">
        <v>124</v>
      </c>
      <c r="C404" s="23" t="s">
        <v>44</v>
      </c>
      <c r="D404" s="23" t="s">
        <v>45</v>
      </c>
      <c r="E404" s="54" t="s">
        <v>1239</v>
      </c>
      <c r="F404" s="23" t="s">
        <v>1240</v>
      </c>
      <c r="G404" s="126">
        <v>4000000</v>
      </c>
      <c r="H404" s="126">
        <v>4000000</v>
      </c>
      <c r="I404" s="113">
        <v>0</v>
      </c>
      <c r="J404" s="114"/>
      <c r="K404" s="114"/>
      <c r="L404" s="115" t="s">
        <v>49</v>
      </c>
      <c r="M404" s="115" t="s">
        <v>50</v>
      </c>
      <c r="N404" s="115" t="s">
        <v>62</v>
      </c>
      <c r="O404" s="116" t="s">
        <v>63</v>
      </c>
      <c r="P404" s="114"/>
      <c r="Q404" s="114"/>
      <c r="R404" s="114"/>
    </row>
    <row r="405" spans="1:18" ht="28.35" customHeight="1" x14ac:dyDescent="0.2">
      <c r="A405" s="22" t="s">
        <v>1241</v>
      </c>
      <c r="B405" s="23" t="s">
        <v>124</v>
      </c>
      <c r="C405" s="23" t="s">
        <v>44</v>
      </c>
      <c r="D405" s="23" t="s">
        <v>45</v>
      </c>
      <c r="E405" s="54" t="s">
        <v>1242</v>
      </c>
      <c r="F405" s="23" t="s">
        <v>1243</v>
      </c>
      <c r="G405" s="126">
        <v>7000000</v>
      </c>
      <c r="H405" s="126">
        <v>7000000</v>
      </c>
      <c r="I405" s="113">
        <v>0</v>
      </c>
      <c r="J405" s="114"/>
      <c r="K405" s="114"/>
      <c r="L405" s="115" t="s">
        <v>48</v>
      </c>
      <c r="M405" s="115" t="s">
        <v>66</v>
      </c>
      <c r="N405" s="115" t="s">
        <v>49</v>
      </c>
      <c r="O405" s="116" t="s">
        <v>118</v>
      </c>
      <c r="P405" s="114"/>
      <c r="Q405" s="114"/>
      <c r="R405" s="114"/>
    </row>
    <row r="406" spans="1:18" ht="28.35" customHeight="1" x14ac:dyDescent="0.2">
      <c r="A406" s="22" t="s">
        <v>1244</v>
      </c>
      <c r="B406" s="23" t="s">
        <v>1245</v>
      </c>
      <c r="C406" s="23" t="s">
        <v>44</v>
      </c>
      <c r="D406" s="23" t="s">
        <v>45</v>
      </c>
      <c r="E406" s="54" t="s">
        <v>1246</v>
      </c>
      <c r="F406" s="23" t="s">
        <v>1247</v>
      </c>
      <c r="G406" s="126">
        <v>21356000</v>
      </c>
      <c r="H406" s="126">
        <v>21356000</v>
      </c>
      <c r="I406" s="113">
        <v>0</v>
      </c>
      <c r="J406" s="114"/>
      <c r="K406" s="114"/>
      <c r="L406" s="115" t="s">
        <v>48</v>
      </c>
      <c r="M406" s="115" t="s">
        <v>66</v>
      </c>
      <c r="N406" s="115" t="s">
        <v>49</v>
      </c>
      <c r="O406" s="116" t="s">
        <v>118</v>
      </c>
      <c r="P406" s="114"/>
      <c r="Q406" s="114"/>
      <c r="R406" s="114"/>
    </row>
    <row r="407" spans="1:18" ht="28.35" customHeight="1" x14ac:dyDescent="0.2">
      <c r="A407" s="22" t="s">
        <v>1248</v>
      </c>
      <c r="B407" s="23" t="s">
        <v>1249</v>
      </c>
      <c r="C407" s="23" t="s">
        <v>44</v>
      </c>
      <c r="D407" s="23" t="s">
        <v>369</v>
      </c>
      <c r="E407" s="54" t="s">
        <v>1250</v>
      </c>
      <c r="F407" s="23" t="s">
        <v>1251</v>
      </c>
      <c r="G407" s="126">
        <v>12000000</v>
      </c>
      <c r="H407" s="126">
        <v>11500000</v>
      </c>
      <c r="I407" s="113">
        <v>500000</v>
      </c>
      <c r="J407" s="114"/>
      <c r="K407" s="114"/>
      <c r="L407" s="115" t="s">
        <v>48</v>
      </c>
      <c r="M407" s="115" t="s">
        <v>66</v>
      </c>
      <c r="N407" s="115" t="s">
        <v>49</v>
      </c>
      <c r="O407" s="116" t="s">
        <v>113</v>
      </c>
      <c r="P407" s="114"/>
      <c r="Q407" s="114"/>
      <c r="R407" s="114"/>
    </row>
    <row r="408" spans="1:18" ht="28.35" customHeight="1" x14ac:dyDescent="0.2">
      <c r="A408" s="22" t="s">
        <v>1252</v>
      </c>
      <c r="B408" s="23" t="s">
        <v>1069</v>
      </c>
      <c r="C408" s="23" t="s">
        <v>44</v>
      </c>
      <c r="D408" s="23" t="s">
        <v>45</v>
      </c>
      <c r="E408" s="54" t="s">
        <v>1253</v>
      </c>
      <c r="F408" s="23" t="s">
        <v>1254</v>
      </c>
      <c r="G408" s="126">
        <v>9115000</v>
      </c>
      <c r="H408" s="126">
        <v>2475849.17</v>
      </c>
      <c r="I408" s="113">
        <v>6639150.8300000001</v>
      </c>
      <c r="J408" s="114"/>
      <c r="K408" s="114"/>
      <c r="L408" s="115" t="s">
        <v>48</v>
      </c>
      <c r="M408" s="115" t="s">
        <v>66</v>
      </c>
      <c r="N408" s="115" t="s">
        <v>49</v>
      </c>
      <c r="O408" s="116" t="s">
        <v>118</v>
      </c>
      <c r="P408" s="114"/>
      <c r="Q408" s="114"/>
      <c r="R408" s="114"/>
    </row>
    <row r="409" spans="1:18" ht="28.35" customHeight="1" x14ac:dyDescent="0.2">
      <c r="A409" s="22" t="s">
        <v>1255</v>
      </c>
      <c r="B409" s="23" t="s">
        <v>1069</v>
      </c>
      <c r="C409" s="23" t="s">
        <v>44</v>
      </c>
      <c r="D409" s="23" t="s">
        <v>45</v>
      </c>
      <c r="E409" s="54" t="s">
        <v>1256</v>
      </c>
      <c r="F409" s="23" t="s">
        <v>1257</v>
      </c>
      <c r="G409" s="126">
        <v>4000000</v>
      </c>
      <c r="H409" s="126">
        <v>4000000</v>
      </c>
      <c r="I409" s="113">
        <v>0</v>
      </c>
      <c r="J409" s="114"/>
      <c r="K409" s="114"/>
      <c r="L409" s="115">
        <v>45994</v>
      </c>
      <c r="M409" s="115">
        <v>46079</v>
      </c>
      <c r="N409" s="116" t="s">
        <v>48</v>
      </c>
      <c r="O409" s="116" t="s">
        <v>832</v>
      </c>
      <c r="P409" s="114"/>
      <c r="Q409" s="114"/>
      <c r="R409" s="114"/>
    </row>
    <row r="410" spans="1:18" ht="28.35" customHeight="1" x14ac:dyDescent="0.2">
      <c r="A410" s="22" t="s">
        <v>1258</v>
      </c>
      <c r="B410" s="23" t="s">
        <v>493</v>
      </c>
      <c r="C410" s="23" t="s">
        <v>44</v>
      </c>
      <c r="D410" s="23" t="s">
        <v>45</v>
      </c>
      <c r="E410" s="54" t="s">
        <v>1259</v>
      </c>
      <c r="F410" s="23" t="s">
        <v>1260</v>
      </c>
      <c r="G410" s="126">
        <v>4700000</v>
      </c>
      <c r="H410" s="126">
        <v>4700000</v>
      </c>
      <c r="I410" s="113">
        <v>0</v>
      </c>
      <c r="J410" s="114"/>
      <c r="K410" s="114"/>
      <c r="L410" s="115">
        <v>45839</v>
      </c>
      <c r="M410" s="115">
        <v>45839</v>
      </c>
      <c r="N410" s="116" t="s">
        <v>48</v>
      </c>
      <c r="O410" s="116" t="s">
        <v>832</v>
      </c>
      <c r="P410" s="114"/>
      <c r="Q410" s="114"/>
      <c r="R410" s="114"/>
    </row>
    <row r="411" spans="1:18" ht="28.35" customHeight="1" x14ac:dyDescent="0.2">
      <c r="A411" s="22" t="s">
        <v>1261</v>
      </c>
      <c r="B411" s="23" t="s">
        <v>1069</v>
      </c>
      <c r="C411" s="23" t="s">
        <v>44</v>
      </c>
      <c r="D411" s="23" t="s">
        <v>45</v>
      </c>
      <c r="E411" s="54" t="s">
        <v>1262</v>
      </c>
      <c r="F411" s="23" t="s">
        <v>1263</v>
      </c>
      <c r="G411" s="126">
        <v>5356994.49</v>
      </c>
      <c r="H411" s="126">
        <v>4366994.49</v>
      </c>
      <c r="I411" s="113">
        <v>990000</v>
      </c>
      <c r="J411" s="114"/>
      <c r="K411" s="114"/>
      <c r="L411" s="115" t="s">
        <v>48</v>
      </c>
      <c r="M411" s="115" t="s">
        <v>66</v>
      </c>
      <c r="N411" s="115" t="s">
        <v>49</v>
      </c>
      <c r="O411" s="116" t="s">
        <v>118</v>
      </c>
      <c r="P411" s="114"/>
      <c r="Q411" s="114"/>
      <c r="R411" s="114"/>
    </row>
    <row r="412" spans="1:18" ht="28.35" customHeight="1" x14ac:dyDescent="0.2">
      <c r="A412" s="22" t="s">
        <v>1264</v>
      </c>
      <c r="B412" s="23" t="s">
        <v>1265</v>
      </c>
      <c r="C412" s="23" t="s">
        <v>44</v>
      </c>
      <c r="D412" s="23" t="s">
        <v>45</v>
      </c>
      <c r="E412" s="54" t="s">
        <v>1266</v>
      </c>
      <c r="F412" s="23" t="s">
        <v>1267</v>
      </c>
      <c r="G412" s="126">
        <v>1750000</v>
      </c>
      <c r="H412" s="126">
        <v>1750000</v>
      </c>
      <c r="I412" s="113">
        <v>0</v>
      </c>
      <c r="J412" s="114"/>
      <c r="K412" s="114"/>
      <c r="L412" s="115" t="s">
        <v>48</v>
      </c>
      <c r="M412" s="115" t="s">
        <v>66</v>
      </c>
      <c r="N412" s="115" t="s">
        <v>49</v>
      </c>
      <c r="O412" s="116" t="s">
        <v>107</v>
      </c>
      <c r="P412" s="114"/>
      <c r="Q412" s="114"/>
      <c r="R412" s="114"/>
    </row>
    <row r="413" spans="1:18" ht="28.35" customHeight="1" x14ac:dyDescent="0.2">
      <c r="A413" s="22" t="s">
        <v>1268</v>
      </c>
      <c r="B413" s="23" t="s">
        <v>493</v>
      </c>
      <c r="C413" s="23" t="s">
        <v>44</v>
      </c>
      <c r="D413" s="23" t="s">
        <v>45</v>
      </c>
      <c r="E413" s="54" t="s">
        <v>1269</v>
      </c>
      <c r="F413" s="23" t="s">
        <v>1270</v>
      </c>
      <c r="G413" s="126">
        <v>2180000</v>
      </c>
      <c r="H413" s="126">
        <v>2180000</v>
      </c>
      <c r="I413" s="113">
        <v>0</v>
      </c>
      <c r="J413" s="114"/>
      <c r="K413" s="114"/>
      <c r="L413" s="115">
        <v>45751</v>
      </c>
      <c r="M413" s="115">
        <v>45859</v>
      </c>
      <c r="N413" s="116" t="s">
        <v>48</v>
      </c>
      <c r="O413" s="116" t="s">
        <v>832</v>
      </c>
      <c r="P413" s="114"/>
      <c r="Q413" s="114"/>
      <c r="R413" s="114"/>
    </row>
    <row r="414" spans="1:18" ht="28.35" customHeight="1" x14ac:dyDescent="0.2">
      <c r="A414" s="22" t="s">
        <v>1271</v>
      </c>
      <c r="B414" s="23" t="s">
        <v>1265</v>
      </c>
      <c r="C414" s="23" t="s">
        <v>44</v>
      </c>
      <c r="D414" s="23" t="s">
        <v>45</v>
      </c>
      <c r="E414" s="54" t="s">
        <v>1272</v>
      </c>
      <c r="F414" s="23" t="s">
        <v>1273</v>
      </c>
      <c r="G414" s="126">
        <v>25000000</v>
      </c>
      <c r="H414" s="126">
        <v>25000000</v>
      </c>
      <c r="I414" s="113">
        <v>0</v>
      </c>
      <c r="J414" s="114"/>
      <c r="K414" s="114"/>
      <c r="L414" s="115" t="s">
        <v>48</v>
      </c>
      <c r="M414" s="115" t="s">
        <v>66</v>
      </c>
      <c r="N414" s="115" t="s">
        <v>49</v>
      </c>
      <c r="O414" s="116" t="s">
        <v>118</v>
      </c>
      <c r="P414" s="114"/>
      <c r="Q414" s="114"/>
      <c r="R414" s="114"/>
    </row>
    <row r="415" spans="1:18" ht="28.35" customHeight="1" x14ac:dyDescent="0.2">
      <c r="A415" s="22" t="s">
        <v>1280</v>
      </c>
      <c r="B415" s="23" t="s">
        <v>1281</v>
      </c>
      <c r="C415" s="23" t="s">
        <v>44</v>
      </c>
      <c r="D415" s="23" t="s">
        <v>786</v>
      </c>
      <c r="E415" s="54" t="s">
        <v>1282</v>
      </c>
      <c r="F415" s="23" t="s">
        <v>1283</v>
      </c>
      <c r="G415" s="126">
        <v>30000000</v>
      </c>
      <c r="H415" s="126">
        <v>30000000</v>
      </c>
      <c r="I415" s="113">
        <v>0</v>
      </c>
      <c r="J415" s="114"/>
      <c r="K415" s="114"/>
      <c r="L415" s="115">
        <v>46008</v>
      </c>
      <c r="M415" s="115" t="s">
        <v>48</v>
      </c>
      <c r="N415" s="115" t="s">
        <v>66</v>
      </c>
      <c r="O415" s="116" t="s">
        <v>832</v>
      </c>
      <c r="P415" s="114"/>
      <c r="Q415" s="114"/>
      <c r="R415" s="114"/>
    </row>
    <row r="416" spans="1:18" ht="28.35" customHeight="1" x14ac:dyDescent="0.2">
      <c r="A416" s="22" t="s">
        <v>1303</v>
      </c>
      <c r="B416" s="23" t="s">
        <v>115</v>
      </c>
      <c r="C416" s="23" t="s">
        <v>44</v>
      </c>
      <c r="D416" s="23" t="s">
        <v>45</v>
      </c>
      <c r="E416" s="54" t="s">
        <v>1304</v>
      </c>
      <c r="F416" s="23" t="s">
        <v>1305</v>
      </c>
      <c r="G416" s="126">
        <v>4823000</v>
      </c>
      <c r="H416" s="126">
        <v>4823000</v>
      </c>
      <c r="I416" s="113">
        <v>0</v>
      </c>
      <c r="J416" s="114"/>
      <c r="K416" s="114"/>
      <c r="L416" s="115">
        <v>45393</v>
      </c>
      <c r="M416" s="115">
        <v>45929</v>
      </c>
      <c r="N416" s="116" t="s">
        <v>48</v>
      </c>
      <c r="O416" s="116" t="s">
        <v>832</v>
      </c>
      <c r="P416" s="114"/>
      <c r="Q416" s="114"/>
      <c r="R416" s="114"/>
    </row>
    <row r="417" spans="1:18" ht="28.35" customHeight="1" x14ac:dyDescent="0.2">
      <c r="A417" s="22" t="s">
        <v>1315</v>
      </c>
      <c r="B417" s="23" t="s">
        <v>115</v>
      </c>
      <c r="C417" s="23" t="s">
        <v>44</v>
      </c>
      <c r="D417" s="23" t="s">
        <v>45</v>
      </c>
      <c r="E417" s="54" t="s">
        <v>1316</v>
      </c>
      <c r="F417" s="23" t="s">
        <v>1317</v>
      </c>
      <c r="G417" s="126">
        <v>4160000</v>
      </c>
      <c r="H417" s="126">
        <v>4160000</v>
      </c>
      <c r="I417" s="113">
        <v>0</v>
      </c>
      <c r="J417" s="114"/>
      <c r="K417" s="114"/>
      <c r="L417" s="115">
        <v>45796</v>
      </c>
      <c r="M417" s="115">
        <v>45796</v>
      </c>
      <c r="N417" s="116" t="s">
        <v>48</v>
      </c>
      <c r="O417" s="116" t="s">
        <v>832</v>
      </c>
      <c r="P417" s="114"/>
      <c r="Q417" s="114"/>
      <c r="R417" s="114"/>
    </row>
    <row r="418" spans="1:18" ht="28.35" customHeight="1" x14ac:dyDescent="0.2">
      <c r="A418" s="22" t="s">
        <v>1321</v>
      </c>
      <c r="B418" s="23" t="s">
        <v>353</v>
      </c>
      <c r="C418" s="23" t="s">
        <v>44</v>
      </c>
      <c r="D418" s="23" t="s">
        <v>45</v>
      </c>
      <c r="E418" s="54" t="s">
        <v>1322</v>
      </c>
      <c r="F418" s="23" t="s">
        <v>1323</v>
      </c>
      <c r="G418" s="126">
        <v>3700000</v>
      </c>
      <c r="H418" s="126">
        <v>3700000</v>
      </c>
      <c r="I418" s="113">
        <v>0</v>
      </c>
      <c r="J418" s="114"/>
      <c r="K418" s="114"/>
      <c r="L418" s="115">
        <v>45708</v>
      </c>
      <c r="M418" s="115">
        <v>45877</v>
      </c>
      <c r="N418" s="116" t="s">
        <v>48</v>
      </c>
      <c r="O418" s="116" t="s">
        <v>832</v>
      </c>
      <c r="P418" s="114"/>
      <c r="Q418" s="114"/>
      <c r="R418" s="114"/>
    </row>
    <row r="419" spans="1:18" ht="28.35" customHeight="1" x14ac:dyDescent="0.2">
      <c r="A419" s="22" t="s">
        <v>1423</v>
      </c>
      <c r="B419" s="23" t="s">
        <v>115</v>
      </c>
      <c r="C419" s="23" t="s">
        <v>44</v>
      </c>
      <c r="D419" s="23" t="s">
        <v>45</v>
      </c>
      <c r="E419" s="54" t="s">
        <v>1424</v>
      </c>
      <c r="F419" s="23" t="s">
        <v>1425</v>
      </c>
      <c r="G419" s="126">
        <v>5250000</v>
      </c>
      <c r="H419" s="126">
        <v>5250000</v>
      </c>
      <c r="I419" s="113">
        <v>0</v>
      </c>
      <c r="J419" s="114"/>
      <c r="K419" s="114"/>
      <c r="L419" s="115">
        <v>45967</v>
      </c>
      <c r="M419" s="115">
        <v>46022</v>
      </c>
      <c r="N419" s="116" t="s">
        <v>48</v>
      </c>
      <c r="O419" s="116" t="s">
        <v>112</v>
      </c>
      <c r="P419" s="114"/>
      <c r="Q419" s="114"/>
      <c r="R419" s="114"/>
    </row>
    <row r="420" spans="1:18" ht="28.35" customHeight="1" x14ac:dyDescent="0.2">
      <c r="A420" s="22" t="s">
        <v>1426</v>
      </c>
      <c r="B420" s="23" t="s">
        <v>124</v>
      </c>
      <c r="C420" s="23" t="s">
        <v>44</v>
      </c>
      <c r="D420" s="23" t="s">
        <v>45</v>
      </c>
      <c r="E420" s="54" t="s">
        <v>1427</v>
      </c>
      <c r="F420" s="23" t="s">
        <v>1428</v>
      </c>
      <c r="G420" s="126">
        <v>2000000</v>
      </c>
      <c r="H420" s="126">
        <v>2000000</v>
      </c>
      <c r="I420" s="113">
        <v>0</v>
      </c>
      <c r="J420" s="114"/>
      <c r="K420" s="114"/>
      <c r="L420" s="115" t="s">
        <v>66</v>
      </c>
      <c r="M420" s="115" t="s">
        <v>49</v>
      </c>
      <c r="N420" s="115" t="s">
        <v>50</v>
      </c>
      <c r="O420" s="116" t="s">
        <v>107</v>
      </c>
      <c r="P420" s="114"/>
      <c r="Q420" s="114"/>
      <c r="R420" s="114"/>
    </row>
    <row r="421" spans="1:18" ht="28.35" customHeight="1" x14ac:dyDescent="0.2">
      <c r="A421" s="22" t="s">
        <v>1429</v>
      </c>
      <c r="B421" s="23" t="s">
        <v>124</v>
      </c>
      <c r="C421" s="23" t="s">
        <v>44</v>
      </c>
      <c r="D421" s="23" t="s">
        <v>45</v>
      </c>
      <c r="E421" s="54" t="s">
        <v>1430</v>
      </c>
      <c r="F421" s="23" t="s">
        <v>1431</v>
      </c>
      <c r="G421" s="126">
        <v>2232000</v>
      </c>
      <c r="H421" s="126">
        <v>2232000</v>
      </c>
      <c r="I421" s="113">
        <v>0</v>
      </c>
      <c r="J421" s="114"/>
      <c r="K421" s="114"/>
      <c r="L421" s="115" t="s">
        <v>48</v>
      </c>
      <c r="M421" s="115" t="s">
        <v>66</v>
      </c>
      <c r="N421" s="115" t="s">
        <v>49</v>
      </c>
      <c r="O421" s="116" t="s">
        <v>62</v>
      </c>
      <c r="P421" s="114"/>
      <c r="Q421" s="114"/>
      <c r="R421" s="114"/>
    </row>
    <row r="422" spans="1:18" ht="28.35" customHeight="1" x14ac:dyDescent="0.2">
      <c r="A422" s="22" t="s">
        <v>1432</v>
      </c>
      <c r="B422" s="23" t="s">
        <v>124</v>
      </c>
      <c r="C422" s="23" t="s">
        <v>44</v>
      </c>
      <c r="D422" s="23" t="s">
        <v>45</v>
      </c>
      <c r="E422" s="54" t="s">
        <v>1433</v>
      </c>
      <c r="F422" s="23" t="s">
        <v>1434</v>
      </c>
      <c r="G422" s="126">
        <v>2500000</v>
      </c>
      <c r="H422" s="126">
        <v>2500000</v>
      </c>
      <c r="I422" s="113">
        <v>0</v>
      </c>
      <c r="J422" s="114"/>
      <c r="K422" s="114"/>
      <c r="L422" s="115" t="s">
        <v>48</v>
      </c>
      <c r="M422" s="115" t="s">
        <v>66</v>
      </c>
      <c r="N422" s="115" t="s">
        <v>49</v>
      </c>
      <c r="O422" s="116" t="s">
        <v>62</v>
      </c>
      <c r="P422" s="114"/>
      <c r="Q422" s="114"/>
      <c r="R422" s="114"/>
    </row>
    <row r="423" spans="1:18" ht="28.35" customHeight="1" x14ac:dyDescent="0.2">
      <c r="A423" s="22" t="s">
        <v>1435</v>
      </c>
      <c r="B423" s="23" t="s">
        <v>124</v>
      </c>
      <c r="C423" s="23" t="s">
        <v>44</v>
      </c>
      <c r="D423" s="23" t="s">
        <v>45</v>
      </c>
      <c r="E423" s="54" t="s">
        <v>1436</v>
      </c>
      <c r="F423" s="23" t="s">
        <v>1437</v>
      </c>
      <c r="G423" s="126">
        <v>3000000</v>
      </c>
      <c r="H423" s="126">
        <v>3000000</v>
      </c>
      <c r="I423" s="113">
        <v>0</v>
      </c>
      <c r="J423" s="114"/>
      <c r="K423" s="114"/>
      <c r="L423" s="115" t="s">
        <v>48</v>
      </c>
      <c r="M423" s="115" t="s">
        <v>66</v>
      </c>
      <c r="N423" s="115" t="s">
        <v>49</v>
      </c>
      <c r="O423" s="116" t="s">
        <v>62</v>
      </c>
      <c r="P423" s="114"/>
      <c r="Q423" s="114"/>
      <c r="R423" s="114"/>
    </row>
    <row r="424" spans="1:18" ht="28.35" customHeight="1" x14ac:dyDescent="0.2">
      <c r="A424" s="22" t="s">
        <v>1438</v>
      </c>
      <c r="B424" s="23" t="s">
        <v>124</v>
      </c>
      <c r="C424" s="23" t="s">
        <v>44</v>
      </c>
      <c r="D424" s="23" t="s">
        <v>45</v>
      </c>
      <c r="E424" s="54" t="s">
        <v>1439</v>
      </c>
      <c r="F424" s="23" t="s">
        <v>1440</v>
      </c>
      <c r="G424" s="126">
        <v>2500000</v>
      </c>
      <c r="H424" s="126">
        <v>2500000</v>
      </c>
      <c r="I424" s="113">
        <v>0</v>
      </c>
      <c r="J424" s="114"/>
      <c r="K424" s="114"/>
      <c r="L424" s="115" t="s">
        <v>50</v>
      </c>
      <c r="M424" s="115" t="s">
        <v>62</v>
      </c>
      <c r="N424" s="115" t="s">
        <v>112</v>
      </c>
      <c r="O424" s="116" t="s">
        <v>118</v>
      </c>
      <c r="P424" s="114"/>
      <c r="Q424" s="114"/>
      <c r="R424" s="114"/>
    </row>
    <row r="425" spans="1:18" ht="28.35" customHeight="1" x14ac:dyDescent="0.2">
      <c r="A425" s="22" t="s">
        <v>1441</v>
      </c>
      <c r="B425" s="23" t="s">
        <v>124</v>
      </c>
      <c r="C425" s="23" t="s">
        <v>44</v>
      </c>
      <c r="D425" s="23" t="s">
        <v>45</v>
      </c>
      <c r="E425" s="54" t="s">
        <v>1442</v>
      </c>
      <c r="F425" s="23" t="s">
        <v>1443</v>
      </c>
      <c r="G425" s="126">
        <v>1119998.19</v>
      </c>
      <c r="H425" s="126">
        <v>1119998.19</v>
      </c>
      <c r="I425" s="113">
        <v>0</v>
      </c>
      <c r="J425" s="114"/>
      <c r="K425" s="114"/>
      <c r="L425" s="115" t="s">
        <v>48</v>
      </c>
      <c r="M425" s="115" t="s">
        <v>66</v>
      </c>
      <c r="N425" s="115" t="s">
        <v>49</v>
      </c>
      <c r="O425" s="116" t="s">
        <v>62</v>
      </c>
      <c r="P425" s="114"/>
      <c r="Q425" s="114"/>
      <c r="R425" s="114"/>
    </row>
    <row r="426" spans="1:18" ht="28.35" customHeight="1" x14ac:dyDescent="0.2">
      <c r="A426" s="22" t="s">
        <v>1444</v>
      </c>
      <c r="B426" s="23" t="s">
        <v>124</v>
      </c>
      <c r="C426" s="23" t="s">
        <v>44</v>
      </c>
      <c r="D426" s="23" t="s">
        <v>45</v>
      </c>
      <c r="E426" s="54" t="s">
        <v>1445</v>
      </c>
      <c r="F426" s="23" t="s">
        <v>1446</v>
      </c>
      <c r="G426" s="126">
        <v>3000000</v>
      </c>
      <c r="H426" s="126">
        <v>3000000</v>
      </c>
      <c r="I426" s="113">
        <v>0</v>
      </c>
      <c r="J426" s="114"/>
      <c r="K426" s="114"/>
      <c r="L426" s="115" t="s">
        <v>66</v>
      </c>
      <c r="M426" s="115" t="s">
        <v>49</v>
      </c>
      <c r="N426" s="115" t="s">
        <v>50</v>
      </c>
      <c r="O426" s="116" t="s">
        <v>107</v>
      </c>
      <c r="P426" s="114"/>
      <c r="Q426" s="114"/>
      <c r="R426" s="114"/>
    </row>
    <row r="427" spans="1:18" ht="28.35" customHeight="1" x14ac:dyDescent="0.2">
      <c r="A427" s="22" t="s">
        <v>1447</v>
      </c>
      <c r="B427" s="23" t="s">
        <v>124</v>
      </c>
      <c r="C427" s="23" t="s">
        <v>44</v>
      </c>
      <c r="D427" s="23" t="s">
        <v>45</v>
      </c>
      <c r="E427" s="54" t="s">
        <v>1448</v>
      </c>
      <c r="F427" s="23" t="s">
        <v>1449</v>
      </c>
      <c r="G427" s="126">
        <v>2500000</v>
      </c>
      <c r="H427" s="126">
        <v>2500000</v>
      </c>
      <c r="I427" s="113">
        <v>0</v>
      </c>
      <c r="J427" s="114"/>
      <c r="K427" s="114"/>
      <c r="L427" s="115" t="s">
        <v>48</v>
      </c>
      <c r="M427" s="115" t="s">
        <v>48</v>
      </c>
      <c r="N427" s="115" t="s">
        <v>66</v>
      </c>
      <c r="O427" s="116" t="s">
        <v>62</v>
      </c>
      <c r="P427" s="114"/>
      <c r="Q427" s="114"/>
      <c r="R427" s="114"/>
    </row>
    <row r="428" spans="1:18" ht="28.35" customHeight="1" x14ac:dyDescent="0.2">
      <c r="A428" s="22" t="s">
        <v>1450</v>
      </c>
      <c r="B428" s="23" t="s">
        <v>353</v>
      </c>
      <c r="C428" s="23" t="s">
        <v>44</v>
      </c>
      <c r="D428" s="23" t="s">
        <v>45</v>
      </c>
      <c r="E428" s="54" t="s">
        <v>1451</v>
      </c>
      <c r="F428" s="23" t="s">
        <v>1452</v>
      </c>
      <c r="G428" s="126">
        <v>72606950.269999996</v>
      </c>
      <c r="H428" s="126">
        <v>25000000</v>
      </c>
      <c r="I428" s="113">
        <v>47606950.269999996</v>
      </c>
      <c r="J428" s="114"/>
      <c r="K428" s="114"/>
      <c r="L428" s="115">
        <v>45940</v>
      </c>
      <c r="M428" s="115">
        <v>45940</v>
      </c>
      <c r="N428" s="116" t="s">
        <v>48</v>
      </c>
      <c r="O428" s="116" t="s">
        <v>118</v>
      </c>
      <c r="P428" s="114"/>
      <c r="Q428" s="114"/>
      <c r="R428" s="114"/>
    </row>
    <row r="429" spans="1:18" ht="28.35" customHeight="1" x14ac:dyDescent="0.2">
      <c r="A429" s="22" t="s">
        <v>1453</v>
      </c>
      <c r="B429" s="23" t="s">
        <v>1454</v>
      </c>
      <c r="C429" s="23" t="s">
        <v>44</v>
      </c>
      <c r="D429" s="23" t="s">
        <v>1455</v>
      </c>
      <c r="E429" s="54" t="s">
        <v>1456</v>
      </c>
      <c r="F429" s="23" t="s">
        <v>1457</v>
      </c>
      <c r="G429" s="126">
        <v>20014666.670000002</v>
      </c>
      <c r="H429" s="126">
        <v>20014666.670000002</v>
      </c>
      <c r="I429" s="113">
        <v>0</v>
      </c>
      <c r="J429" s="114"/>
      <c r="K429" s="114"/>
      <c r="L429" s="115" t="s">
        <v>48</v>
      </c>
      <c r="M429" s="115" t="s">
        <v>66</v>
      </c>
      <c r="N429" s="115" t="s">
        <v>49</v>
      </c>
      <c r="O429" s="116" t="s">
        <v>118</v>
      </c>
      <c r="P429" s="114"/>
      <c r="Q429" s="114"/>
      <c r="R429" s="114"/>
    </row>
    <row r="430" spans="1:18" ht="28.35" customHeight="1" x14ac:dyDescent="0.2">
      <c r="A430" s="22" t="s">
        <v>1458</v>
      </c>
      <c r="B430" s="23" t="s">
        <v>1454</v>
      </c>
      <c r="C430" s="23" t="s">
        <v>44</v>
      </c>
      <c r="D430" s="23" t="s">
        <v>1455</v>
      </c>
      <c r="E430" s="54" t="s">
        <v>1459</v>
      </c>
      <c r="F430" s="23" t="s">
        <v>1460</v>
      </c>
      <c r="G430" s="126">
        <v>5136958</v>
      </c>
      <c r="H430" s="126">
        <v>5136958</v>
      </c>
      <c r="I430" s="113">
        <v>0</v>
      </c>
      <c r="J430" s="114"/>
      <c r="K430" s="114"/>
      <c r="L430" s="115" t="s">
        <v>48</v>
      </c>
      <c r="M430" s="115" t="s">
        <v>66</v>
      </c>
      <c r="N430" s="115" t="s">
        <v>49</v>
      </c>
      <c r="O430" s="116" t="s">
        <v>118</v>
      </c>
      <c r="P430" s="114"/>
      <c r="Q430" s="114"/>
      <c r="R430" s="114"/>
    </row>
    <row r="431" spans="1:18" ht="28.35" customHeight="1" x14ac:dyDescent="0.2">
      <c r="A431" s="22" t="s">
        <v>1461</v>
      </c>
      <c r="B431" s="23" t="s">
        <v>1454</v>
      </c>
      <c r="C431" s="23" t="s">
        <v>44</v>
      </c>
      <c r="D431" s="23" t="s">
        <v>1455</v>
      </c>
      <c r="E431" s="54" t="s">
        <v>1462</v>
      </c>
      <c r="F431" s="23" t="s">
        <v>1463</v>
      </c>
      <c r="G431" s="126">
        <v>3243283.22</v>
      </c>
      <c r="H431" s="126">
        <v>3243283.22</v>
      </c>
      <c r="I431" s="113">
        <v>0</v>
      </c>
      <c r="J431" s="114"/>
      <c r="K431" s="114"/>
      <c r="L431" s="115" t="s">
        <v>48</v>
      </c>
      <c r="M431" s="115" t="s">
        <v>66</v>
      </c>
      <c r="N431" s="115" t="s">
        <v>49</v>
      </c>
      <c r="O431" s="116" t="s">
        <v>118</v>
      </c>
      <c r="P431" s="114"/>
      <c r="Q431" s="114"/>
      <c r="R431" s="114"/>
    </row>
    <row r="432" spans="1:18" ht="28.35" customHeight="1" x14ac:dyDescent="0.2">
      <c r="A432" s="22" t="s">
        <v>1464</v>
      </c>
      <c r="B432" s="23" t="s">
        <v>1454</v>
      </c>
      <c r="C432" s="23" t="s">
        <v>44</v>
      </c>
      <c r="D432" s="23" t="s">
        <v>1455</v>
      </c>
      <c r="E432" s="54" t="s">
        <v>1465</v>
      </c>
      <c r="F432" s="23" t="s">
        <v>1466</v>
      </c>
      <c r="G432" s="126">
        <v>2418569.6</v>
      </c>
      <c r="H432" s="126">
        <v>2418569.6</v>
      </c>
      <c r="I432" s="113">
        <v>0</v>
      </c>
      <c r="J432" s="114"/>
      <c r="K432" s="114"/>
      <c r="L432" s="115" t="s">
        <v>48</v>
      </c>
      <c r="M432" s="115" t="s">
        <v>66</v>
      </c>
      <c r="N432" s="115" t="s">
        <v>49</v>
      </c>
      <c r="O432" s="116" t="s">
        <v>118</v>
      </c>
      <c r="P432" s="114"/>
      <c r="Q432" s="114"/>
      <c r="R432" s="114"/>
    </row>
    <row r="433" spans="1:18" ht="28.35" customHeight="1" x14ac:dyDescent="0.2">
      <c r="A433" s="22" t="s">
        <v>1467</v>
      </c>
      <c r="B433" s="23" t="s">
        <v>1454</v>
      </c>
      <c r="C433" s="23" t="s">
        <v>44</v>
      </c>
      <c r="D433" s="23" t="s">
        <v>1455</v>
      </c>
      <c r="E433" s="54" t="s">
        <v>1468</v>
      </c>
      <c r="F433" s="23" t="s">
        <v>1469</v>
      </c>
      <c r="G433" s="126">
        <v>15700000</v>
      </c>
      <c r="H433" s="126">
        <v>15700000</v>
      </c>
      <c r="I433" s="113">
        <v>0</v>
      </c>
      <c r="J433" s="114"/>
      <c r="K433" s="114"/>
      <c r="L433" s="115" t="s">
        <v>48</v>
      </c>
      <c r="M433" s="115" t="s">
        <v>66</v>
      </c>
      <c r="N433" s="115" t="s">
        <v>49</v>
      </c>
      <c r="O433" s="116" t="s">
        <v>118</v>
      </c>
      <c r="P433" s="114"/>
      <c r="Q433" s="114"/>
      <c r="R433" s="114"/>
    </row>
    <row r="434" spans="1:18" ht="28.35" customHeight="1" x14ac:dyDescent="0.2">
      <c r="A434" s="22" t="s">
        <v>1470</v>
      </c>
      <c r="B434" s="23" t="s">
        <v>1454</v>
      </c>
      <c r="C434" s="23" t="s">
        <v>44</v>
      </c>
      <c r="D434" s="23" t="s">
        <v>1455</v>
      </c>
      <c r="E434" s="54" t="s">
        <v>1471</v>
      </c>
      <c r="F434" s="23" t="s">
        <v>1472</v>
      </c>
      <c r="G434" s="126">
        <v>250000</v>
      </c>
      <c r="H434" s="126">
        <v>250000</v>
      </c>
      <c r="I434" s="113">
        <v>0</v>
      </c>
      <c r="J434" s="114"/>
      <c r="K434" s="114"/>
      <c r="L434" s="115" t="s">
        <v>48</v>
      </c>
      <c r="M434" s="115" t="s">
        <v>49</v>
      </c>
      <c r="N434" s="116" t="s">
        <v>50</v>
      </c>
      <c r="O434" s="116" t="s">
        <v>107</v>
      </c>
      <c r="P434" s="114"/>
      <c r="Q434" s="114"/>
      <c r="R434" s="114"/>
    </row>
    <row r="435" spans="1:18" ht="28.35" customHeight="1" x14ac:dyDescent="0.2">
      <c r="A435" s="22" t="s">
        <v>1473</v>
      </c>
      <c r="B435" s="23" t="s">
        <v>497</v>
      </c>
      <c r="C435" s="23" t="s">
        <v>44</v>
      </c>
      <c r="D435" s="23" t="s">
        <v>45</v>
      </c>
      <c r="E435" s="54" t="s">
        <v>1474</v>
      </c>
      <c r="F435" s="23" t="s">
        <v>1475</v>
      </c>
      <c r="G435" s="126">
        <v>3000000</v>
      </c>
      <c r="H435" s="126">
        <v>3000000</v>
      </c>
      <c r="I435" s="113">
        <v>0</v>
      </c>
      <c r="J435" s="114"/>
      <c r="K435" s="114"/>
      <c r="L435" s="115" t="s">
        <v>48</v>
      </c>
      <c r="M435" s="115" t="s">
        <v>49</v>
      </c>
      <c r="N435" s="116" t="s">
        <v>50</v>
      </c>
      <c r="O435" s="116" t="s">
        <v>118</v>
      </c>
      <c r="P435" s="114"/>
      <c r="Q435" s="114"/>
      <c r="R435" s="114"/>
    </row>
    <row r="436" spans="1:18" ht="28.35" customHeight="1" x14ac:dyDescent="0.2">
      <c r="A436" s="22" t="s">
        <v>1545</v>
      </c>
      <c r="B436" s="23" t="s">
        <v>1546</v>
      </c>
      <c r="C436" s="23" t="s">
        <v>44</v>
      </c>
      <c r="D436" s="23" t="s">
        <v>45</v>
      </c>
      <c r="E436" s="54" t="s">
        <v>1547</v>
      </c>
      <c r="F436" s="23" t="s">
        <v>1548</v>
      </c>
      <c r="G436" s="126">
        <v>900000</v>
      </c>
      <c r="H436" s="126">
        <v>900000</v>
      </c>
      <c r="I436" s="113">
        <v>0</v>
      </c>
      <c r="J436" s="114"/>
      <c r="K436" s="114"/>
      <c r="L436" s="115">
        <v>45199</v>
      </c>
      <c r="M436" s="115">
        <v>45765</v>
      </c>
      <c r="N436" s="116" t="s">
        <v>48</v>
      </c>
      <c r="O436" s="116" t="s">
        <v>112</v>
      </c>
      <c r="P436" s="114"/>
      <c r="Q436" s="114"/>
      <c r="R436" s="114"/>
    </row>
    <row r="437" spans="1:18" ht="28.35" customHeight="1" x14ac:dyDescent="0.2">
      <c r="A437" s="22" t="s">
        <v>1552</v>
      </c>
      <c r="B437" s="23" t="s">
        <v>115</v>
      </c>
      <c r="C437" s="23" t="s">
        <v>44</v>
      </c>
      <c r="D437" s="23" t="s">
        <v>45</v>
      </c>
      <c r="E437" s="54" t="s">
        <v>1553</v>
      </c>
      <c r="F437" s="23" t="s">
        <v>1554</v>
      </c>
      <c r="G437" s="126">
        <v>1900000</v>
      </c>
      <c r="H437" s="126">
        <v>1900000</v>
      </c>
      <c r="I437" s="113">
        <v>0</v>
      </c>
      <c r="J437" s="114"/>
      <c r="K437" s="114"/>
      <c r="L437" s="115">
        <v>45572</v>
      </c>
      <c r="M437" s="115">
        <v>45572</v>
      </c>
      <c r="N437" s="115">
        <v>45926</v>
      </c>
      <c r="O437" s="116" t="s">
        <v>112</v>
      </c>
      <c r="P437" s="114"/>
      <c r="Q437" s="114"/>
      <c r="R437" s="114"/>
    </row>
    <row r="438" spans="1:18" ht="28.35" customHeight="1" x14ac:dyDescent="0.2">
      <c r="A438" s="22" t="s">
        <v>1555</v>
      </c>
      <c r="B438" s="23" t="s">
        <v>115</v>
      </c>
      <c r="C438" s="23" t="s">
        <v>44</v>
      </c>
      <c r="D438" s="23" t="s">
        <v>45</v>
      </c>
      <c r="E438" s="54" t="s">
        <v>1556</v>
      </c>
      <c r="F438" s="23" t="s">
        <v>1557</v>
      </c>
      <c r="G438" s="126">
        <v>37191507.060000002</v>
      </c>
      <c r="H438" s="126">
        <v>37191507.060000002</v>
      </c>
      <c r="I438" s="113">
        <v>0</v>
      </c>
      <c r="J438" s="114"/>
      <c r="K438" s="114"/>
      <c r="L438" s="115">
        <v>45712</v>
      </c>
      <c r="M438" s="115">
        <v>45712</v>
      </c>
      <c r="N438" s="116" t="s">
        <v>48</v>
      </c>
      <c r="O438" s="116" t="s">
        <v>112</v>
      </c>
      <c r="P438" s="114"/>
      <c r="Q438" s="114"/>
      <c r="R438" s="114"/>
    </row>
    <row r="439" spans="1:18" ht="28.35" customHeight="1" x14ac:dyDescent="0.2">
      <c r="A439" s="22" t="s">
        <v>1558</v>
      </c>
      <c r="B439" s="23" t="s">
        <v>115</v>
      </c>
      <c r="C439" s="23" t="s">
        <v>44</v>
      </c>
      <c r="D439" s="23" t="s">
        <v>45</v>
      </c>
      <c r="E439" s="54" t="s">
        <v>1559</v>
      </c>
      <c r="F439" s="23" t="s">
        <v>1560</v>
      </c>
      <c r="G439" s="126">
        <v>2450000</v>
      </c>
      <c r="H439" s="126">
        <v>2450000</v>
      </c>
      <c r="I439" s="113">
        <v>0</v>
      </c>
      <c r="J439" s="114"/>
      <c r="K439" s="114"/>
      <c r="L439" s="115">
        <v>45736</v>
      </c>
      <c r="M439" s="115">
        <v>45736</v>
      </c>
      <c r="N439" s="115">
        <v>46056</v>
      </c>
      <c r="O439" s="116" t="s">
        <v>112</v>
      </c>
      <c r="P439" s="114"/>
      <c r="Q439" s="114"/>
      <c r="R439" s="114"/>
    </row>
    <row r="440" spans="1:18" ht="28.35" customHeight="1" x14ac:dyDescent="0.2">
      <c r="A440" s="22" t="s">
        <v>1561</v>
      </c>
      <c r="B440" s="23" t="s">
        <v>115</v>
      </c>
      <c r="C440" s="23" t="s">
        <v>44</v>
      </c>
      <c r="D440" s="23" t="s">
        <v>45</v>
      </c>
      <c r="E440" s="54" t="s">
        <v>1562</v>
      </c>
      <c r="F440" s="23" t="s">
        <v>1563</v>
      </c>
      <c r="G440" s="126">
        <v>19200000</v>
      </c>
      <c r="H440" s="126">
        <v>19200000</v>
      </c>
      <c r="I440" s="113">
        <v>0</v>
      </c>
      <c r="J440" s="114"/>
      <c r="K440" s="114"/>
      <c r="L440" s="115">
        <v>45736</v>
      </c>
      <c r="M440" s="115">
        <v>45736</v>
      </c>
      <c r="N440" s="116" t="s">
        <v>48</v>
      </c>
      <c r="O440" s="116" t="s">
        <v>63</v>
      </c>
      <c r="P440" s="114"/>
      <c r="Q440" s="114"/>
      <c r="R440" s="114"/>
    </row>
    <row r="441" spans="1:18" ht="28.35" customHeight="1" x14ac:dyDescent="0.2">
      <c r="A441" s="22" t="s">
        <v>1564</v>
      </c>
      <c r="B441" s="23" t="s">
        <v>115</v>
      </c>
      <c r="C441" s="23" t="s">
        <v>44</v>
      </c>
      <c r="D441" s="23" t="s">
        <v>45</v>
      </c>
      <c r="E441" s="22" t="s">
        <v>1565</v>
      </c>
      <c r="F441" s="23" t="s">
        <v>1566</v>
      </c>
      <c r="G441" s="113">
        <v>969395.92</v>
      </c>
      <c r="H441" s="113">
        <v>969395.92</v>
      </c>
      <c r="I441" s="113">
        <v>0</v>
      </c>
      <c r="J441" s="114"/>
      <c r="K441" s="114"/>
      <c r="L441" s="115">
        <v>45743</v>
      </c>
      <c r="M441" s="115">
        <v>45743</v>
      </c>
      <c r="N441" s="115">
        <v>46043</v>
      </c>
      <c r="O441" s="116" t="s">
        <v>112</v>
      </c>
      <c r="P441" s="114"/>
      <c r="Q441" s="114"/>
      <c r="R441" s="114"/>
    </row>
    <row r="442" spans="1:18" ht="28.35" customHeight="1" x14ac:dyDescent="0.2">
      <c r="A442" s="22" t="s">
        <v>1567</v>
      </c>
      <c r="B442" s="23" t="s">
        <v>353</v>
      </c>
      <c r="C442" s="23" t="s">
        <v>44</v>
      </c>
      <c r="D442" s="23" t="s">
        <v>45</v>
      </c>
      <c r="E442" s="22" t="s">
        <v>1568</v>
      </c>
      <c r="F442" s="23" t="s">
        <v>1569</v>
      </c>
      <c r="G442" s="113">
        <v>1170000</v>
      </c>
      <c r="H442" s="113">
        <v>1170000</v>
      </c>
      <c r="I442" s="113">
        <v>0</v>
      </c>
      <c r="J442" s="114"/>
      <c r="K442" s="114"/>
      <c r="L442" s="115">
        <v>45719</v>
      </c>
      <c r="M442" s="115">
        <v>45756</v>
      </c>
      <c r="N442" s="115">
        <v>45903</v>
      </c>
      <c r="O442" s="116" t="s">
        <v>112</v>
      </c>
      <c r="P442" s="114"/>
      <c r="Q442" s="114"/>
      <c r="R442" s="114"/>
    </row>
    <row r="443" spans="1:18" ht="28.35" customHeight="1" x14ac:dyDescent="0.2">
      <c r="A443" s="22" t="s">
        <v>1570</v>
      </c>
      <c r="B443" s="23" t="s">
        <v>115</v>
      </c>
      <c r="C443" s="23" t="s">
        <v>44</v>
      </c>
      <c r="D443" s="23" t="s">
        <v>45</v>
      </c>
      <c r="E443" s="54" t="s">
        <v>1571</v>
      </c>
      <c r="F443" s="23" t="s">
        <v>1572</v>
      </c>
      <c r="G443" s="113">
        <v>13090000</v>
      </c>
      <c r="H443" s="113">
        <v>13090000</v>
      </c>
      <c r="I443" s="113">
        <v>0</v>
      </c>
      <c r="J443" s="114"/>
      <c r="K443" s="114"/>
      <c r="L443" s="115">
        <v>45775</v>
      </c>
      <c r="M443" s="115">
        <v>45775</v>
      </c>
      <c r="N443" s="116" t="s">
        <v>48</v>
      </c>
      <c r="O443" s="116" t="s">
        <v>63</v>
      </c>
      <c r="P443" s="114"/>
      <c r="Q443" s="114"/>
      <c r="R443" s="114"/>
    </row>
    <row r="444" spans="1:18" ht="28.35" customHeight="1" x14ac:dyDescent="0.2">
      <c r="A444" s="22" t="s">
        <v>1573</v>
      </c>
      <c r="B444" s="23" t="s">
        <v>1069</v>
      </c>
      <c r="C444" s="23" t="s">
        <v>44</v>
      </c>
      <c r="D444" s="23" t="s">
        <v>45</v>
      </c>
      <c r="E444" s="22" t="s">
        <v>1574</v>
      </c>
      <c r="F444" s="23" t="s">
        <v>1575</v>
      </c>
      <c r="G444" s="113">
        <v>3700000</v>
      </c>
      <c r="H444" s="113">
        <v>3700000</v>
      </c>
      <c r="I444" s="113">
        <v>0</v>
      </c>
      <c r="J444" s="114"/>
      <c r="K444" s="114"/>
      <c r="L444" s="115">
        <v>45782</v>
      </c>
      <c r="M444" s="115">
        <v>45782</v>
      </c>
      <c r="N444" s="116" t="s">
        <v>48</v>
      </c>
      <c r="O444" s="116" t="s">
        <v>112</v>
      </c>
      <c r="P444" s="114"/>
      <c r="Q444" s="114"/>
      <c r="R444" s="114"/>
    </row>
    <row r="445" spans="1:18" ht="28.35" customHeight="1" x14ac:dyDescent="0.2">
      <c r="A445" s="22" t="s">
        <v>1576</v>
      </c>
      <c r="B445" s="23" t="s">
        <v>115</v>
      </c>
      <c r="C445" s="23" t="s">
        <v>44</v>
      </c>
      <c r="D445" s="23" t="s">
        <v>45</v>
      </c>
      <c r="E445" s="22" t="s">
        <v>1577</v>
      </c>
      <c r="F445" s="23" t="s">
        <v>1578</v>
      </c>
      <c r="G445" s="113">
        <v>7393422.04</v>
      </c>
      <c r="H445" s="113">
        <v>7393422.04</v>
      </c>
      <c r="I445" s="113">
        <v>0</v>
      </c>
      <c r="J445" s="114"/>
      <c r="K445" s="114"/>
      <c r="L445" s="115">
        <v>45784</v>
      </c>
      <c r="M445" s="115">
        <v>45784</v>
      </c>
      <c r="N445" s="115">
        <v>46094</v>
      </c>
      <c r="O445" s="116" t="s">
        <v>112</v>
      </c>
      <c r="P445" s="114"/>
      <c r="Q445" s="114"/>
      <c r="R445" s="114"/>
    </row>
    <row r="446" spans="1:18" ht="28.35" customHeight="1" x14ac:dyDescent="0.2">
      <c r="A446" s="22" t="s">
        <v>1579</v>
      </c>
      <c r="B446" s="23" t="s">
        <v>43</v>
      </c>
      <c r="C446" s="23" t="s">
        <v>44</v>
      </c>
      <c r="D446" s="23" t="s">
        <v>45</v>
      </c>
      <c r="E446" s="22" t="s">
        <v>1580</v>
      </c>
      <c r="F446" s="23" t="s">
        <v>1581</v>
      </c>
      <c r="G446" s="113">
        <v>4650000</v>
      </c>
      <c r="H446" s="113">
        <v>4650000</v>
      </c>
      <c r="I446" s="113">
        <v>0</v>
      </c>
      <c r="J446" s="114"/>
      <c r="K446" s="114"/>
      <c r="L446" s="115">
        <v>45762</v>
      </c>
      <c r="M446" s="115">
        <v>45800</v>
      </c>
      <c r="N446" s="116" t="s">
        <v>48</v>
      </c>
      <c r="O446" s="116" t="s">
        <v>112</v>
      </c>
      <c r="P446" s="114"/>
      <c r="Q446" s="114"/>
      <c r="R446" s="114"/>
    </row>
    <row r="447" spans="1:18" ht="28.35" customHeight="1" x14ac:dyDescent="0.2">
      <c r="A447" s="22" t="s">
        <v>1588</v>
      </c>
      <c r="B447" s="23" t="s">
        <v>497</v>
      </c>
      <c r="C447" s="23" t="s">
        <v>44</v>
      </c>
      <c r="D447" s="23" t="s">
        <v>45</v>
      </c>
      <c r="E447" s="22" t="s">
        <v>1589</v>
      </c>
      <c r="F447" s="23" t="s">
        <v>1590</v>
      </c>
      <c r="G447" s="113">
        <v>1250000</v>
      </c>
      <c r="H447" s="113">
        <v>1250000</v>
      </c>
      <c r="I447" s="113">
        <v>0</v>
      </c>
      <c r="J447" s="114"/>
      <c r="K447" s="114"/>
      <c r="L447" s="115">
        <v>45811</v>
      </c>
      <c r="M447" s="115">
        <v>45855</v>
      </c>
      <c r="N447" s="116" t="s">
        <v>48</v>
      </c>
      <c r="O447" s="116" t="s">
        <v>118</v>
      </c>
      <c r="P447" s="114"/>
      <c r="Q447" s="114"/>
      <c r="R447" s="114"/>
    </row>
    <row r="448" spans="1:18" ht="28.35" customHeight="1" x14ac:dyDescent="0.2">
      <c r="A448" s="22" t="s">
        <v>1591</v>
      </c>
      <c r="B448" s="23" t="s">
        <v>497</v>
      </c>
      <c r="C448" s="23" t="s">
        <v>44</v>
      </c>
      <c r="D448" s="23" t="s">
        <v>45</v>
      </c>
      <c r="E448" s="22" t="s">
        <v>1592</v>
      </c>
      <c r="F448" s="23" t="s">
        <v>1593</v>
      </c>
      <c r="G448" s="113">
        <v>1250000</v>
      </c>
      <c r="H448" s="113">
        <v>1250000</v>
      </c>
      <c r="I448" s="113">
        <v>0</v>
      </c>
      <c r="J448" s="114"/>
      <c r="K448" s="114"/>
      <c r="L448" s="115">
        <v>45817</v>
      </c>
      <c r="M448" s="115">
        <v>45860</v>
      </c>
      <c r="N448" s="116" t="s">
        <v>48</v>
      </c>
      <c r="O448" s="116" t="s">
        <v>118</v>
      </c>
      <c r="P448" s="114"/>
      <c r="Q448" s="114"/>
      <c r="R448" s="114"/>
    </row>
    <row r="449" spans="1:18" ht="28.35" customHeight="1" x14ac:dyDescent="0.2">
      <c r="A449" s="22" t="s">
        <v>1628</v>
      </c>
      <c r="B449" s="23" t="s">
        <v>200</v>
      </c>
      <c r="C449" s="23" t="s">
        <v>44</v>
      </c>
      <c r="D449" s="23" t="s">
        <v>45</v>
      </c>
      <c r="E449" s="22" t="s">
        <v>1629</v>
      </c>
      <c r="F449" s="23" t="s">
        <v>1630</v>
      </c>
      <c r="G449" s="113">
        <v>735440</v>
      </c>
      <c r="H449" s="113">
        <v>735440</v>
      </c>
      <c r="I449" s="113">
        <v>0</v>
      </c>
      <c r="J449" s="114"/>
      <c r="K449" s="114"/>
      <c r="L449" s="115">
        <v>45780</v>
      </c>
      <c r="M449" s="115">
        <v>45780</v>
      </c>
      <c r="N449" s="116" t="s">
        <v>48</v>
      </c>
      <c r="O449" s="116" t="s">
        <v>50</v>
      </c>
      <c r="P449" s="114"/>
      <c r="Q449" s="114"/>
      <c r="R449" s="114"/>
    </row>
    <row r="450" spans="1:18" ht="28.35" customHeight="1" x14ac:dyDescent="0.2">
      <c r="A450" s="22" t="s">
        <v>1631</v>
      </c>
      <c r="B450" s="23" t="s">
        <v>1632</v>
      </c>
      <c r="C450" s="23" t="s">
        <v>44</v>
      </c>
      <c r="D450" s="23" t="s">
        <v>129</v>
      </c>
      <c r="E450" s="22" t="s">
        <v>1633</v>
      </c>
      <c r="F450" s="23" t="s">
        <v>1634</v>
      </c>
      <c r="G450" s="113">
        <v>1320000</v>
      </c>
      <c r="H450" s="113">
        <v>1320000</v>
      </c>
      <c r="I450" s="113">
        <v>0</v>
      </c>
      <c r="J450" s="114"/>
      <c r="K450" s="114"/>
      <c r="L450" s="115" t="s">
        <v>48</v>
      </c>
      <c r="M450" s="115" t="s">
        <v>66</v>
      </c>
      <c r="N450" s="115" t="s">
        <v>49</v>
      </c>
      <c r="O450" s="116" t="s">
        <v>62</v>
      </c>
      <c r="P450" s="114"/>
      <c r="Q450" s="114"/>
      <c r="R450" s="114"/>
    </row>
    <row r="451" spans="1:18" ht="28.35" customHeight="1" x14ac:dyDescent="0.2">
      <c r="A451" s="22" t="s">
        <v>1635</v>
      </c>
      <c r="B451" s="23" t="s">
        <v>200</v>
      </c>
      <c r="C451" s="23" t="s">
        <v>44</v>
      </c>
      <c r="D451" s="23" t="s">
        <v>45</v>
      </c>
      <c r="E451" s="22" t="s">
        <v>1636</v>
      </c>
      <c r="F451" s="23" t="s">
        <v>1637</v>
      </c>
      <c r="G451" s="113">
        <v>735440</v>
      </c>
      <c r="H451" s="113">
        <v>735440</v>
      </c>
      <c r="I451" s="113">
        <v>0</v>
      </c>
      <c r="J451" s="114"/>
      <c r="K451" s="114"/>
      <c r="L451" s="115">
        <v>45784</v>
      </c>
      <c r="M451" s="115">
        <v>45784</v>
      </c>
      <c r="N451" s="116" t="s">
        <v>48</v>
      </c>
      <c r="O451" s="116" t="s">
        <v>50</v>
      </c>
      <c r="P451" s="114"/>
      <c r="Q451" s="114"/>
      <c r="R451" s="114"/>
    </row>
    <row r="452" spans="1:18" ht="28.35" customHeight="1" x14ac:dyDescent="0.2">
      <c r="A452" s="22" t="s">
        <v>1638</v>
      </c>
      <c r="B452" s="23" t="s">
        <v>200</v>
      </c>
      <c r="C452" s="23" t="s">
        <v>44</v>
      </c>
      <c r="D452" s="23" t="s">
        <v>45</v>
      </c>
      <c r="E452" s="22" t="s">
        <v>1639</v>
      </c>
      <c r="F452" s="23" t="s">
        <v>1640</v>
      </c>
      <c r="G452" s="113">
        <v>735440</v>
      </c>
      <c r="H452" s="113">
        <v>735440</v>
      </c>
      <c r="I452" s="113">
        <v>0</v>
      </c>
      <c r="J452" s="114"/>
      <c r="K452" s="114"/>
      <c r="L452" s="115">
        <v>45876</v>
      </c>
      <c r="M452" s="115">
        <v>45876</v>
      </c>
      <c r="N452" s="116" t="s">
        <v>48</v>
      </c>
      <c r="O452" s="116" t="s">
        <v>50</v>
      </c>
      <c r="P452" s="114"/>
      <c r="Q452" s="114"/>
      <c r="R452" s="114"/>
    </row>
    <row r="453" spans="1:18" ht="28.35" customHeight="1" x14ac:dyDescent="0.2">
      <c r="A453" s="22" t="s">
        <v>1641</v>
      </c>
      <c r="B453" s="23" t="s">
        <v>292</v>
      </c>
      <c r="C453" s="23" t="s">
        <v>44</v>
      </c>
      <c r="D453" s="23" t="s">
        <v>45</v>
      </c>
      <c r="E453" s="22" t="s">
        <v>1642</v>
      </c>
      <c r="F453" s="23" t="s">
        <v>1643</v>
      </c>
      <c r="G453" s="113">
        <v>880000</v>
      </c>
      <c r="H453" s="113">
        <v>880000</v>
      </c>
      <c r="I453" s="113">
        <v>0</v>
      </c>
      <c r="J453" s="114"/>
      <c r="K453" s="114"/>
      <c r="L453" s="115">
        <v>45756</v>
      </c>
      <c r="M453" s="115" t="s">
        <v>48</v>
      </c>
      <c r="N453" s="115" t="s">
        <v>66</v>
      </c>
      <c r="O453" s="116" t="s">
        <v>50</v>
      </c>
      <c r="P453" s="114"/>
      <c r="Q453" s="114"/>
      <c r="R453" s="114"/>
    </row>
    <row r="454" spans="1:18" ht="28.35" customHeight="1" x14ac:dyDescent="0.2">
      <c r="A454" s="22" t="s">
        <v>1644</v>
      </c>
      <c r="B454" s="23" t="s">
        <v>124</v>
      </c>
      <c r="C454" s="23" t="s">
        <v>44</v>
      </c>
      <c r="D454" s="23" t="s">
        <v>45</v>
      </c>
      <c r="E454" s="22" t="s">
        <v>1645</v>
      </c>
      <c r="F454" s="23" t="s">
        <v>1646</v>
      </c>
      <c r="G454" s="113">
        <v>3450000</v>
      </c>
      <c r="H454" s="113">
        <v>3450000</v>
      </c>
      <c r="I454" s="113">
        <v>0</v>
      </c>
      <c r="J454" s="114"/>
      <c r="K454" s="114"/>
      <c r="L454" s="115">
        <v>45756</v>
      </c>
      <c r="M454" s="115">
        <v>45756</v>
      </c>
      <c r="N454" s="116" t="s">
        <v>48</v>
      </c>
      <c r="O454" s="116" t="s">
        <v>118</v>
      </c>
      <c r="P454" s="114"/>
      <c r="Q454" s="114"/>
      <c r="R454" s="114"/>
    </row>
    <row r="455" spans="1:18" ht="28.35" customHeight="1" x14ac:dyDescent="0.2">
      <c r="A455" s="22" t="s">
        <v>1647</v>
      </c>
      <c r="B455" s="23" t="s">
        <v>1648</v>
      </c>
      <c r="C455" s="23" t="s">
        <v>44</v>
      </c>
      <c r="D455" s="23" t="s">
        <v>1455</v>
      </c>
      <c r="E455" s="22" t="s">
        <v>1649</v>
      </c>
      <c r="F455" s="23" t="s">
        <v>1650</v>
      </c>
      <c r="G455" s="113">
        <v>3000000</v>
      </c>
      <c r="H455" s="113">
        <v>3000000</v>
      </c>
      <c r="I455" s="113">
        <v>0</v>
      </c>
      <c r="J455" s="114"/>
      <c r="K455" s="114"/>
      <c r="L455" s="115" t="s">
        <v>48</v>
      </c>
      <c r="M455" s="115" t="s">
        <v>66</v>
      </c>
      <c r="N455" s="115" t="s">
        <v>49</v>
      </c>
      <c r="O455" s="116" t="s">
        <v>62</v>
      </c>
      <c r="P455" s="114"/>
      <c r="Q455" s="114"/>
      <c r="R455" s="114"/>
    </row>
    <row r="456" spans="1:18" ht="28.35" customHeight="1" x14ac:dyDescent="0.2">
      <c r="A456" s="22" t="s">
        <v>1651</v>
      </c>
      <c r="B456" s="23" t="s">
        <v>1652</v>
      </c>
      <c r="C456" s="23" t="s">
        <v>44</v>
      </c>
      <c r="D456" s="23" t="s">
        <v>45</v>
      </c>
      <c r="E456" s="22" t="s">
        <v>1653</v>
      </c>
      <c r="F456" s="23" t="s">
        <v>1654</v>
      </c>
      <c r="G456" s="113">
        <v>6800000</v>
      </c>
      <c r="H456" s="113">
        <v>6800000</v>
      </c>
      <c r="I456" s="113">
        <v>0</v>
      </c>
      <c r="J456" s="114"/>
      <c r="K456" s="114"/>
      <c r="L456" s="115" t="s">
        <v>48</v>
      </c>
      <c r="M456" s="115" t="s">
        <v>49</v>
      </c>
      <c r="N456" s="116" t="s">
        <v>50</v>
      </c>
      <c r="O456" s="116" t="s">
        <v>63</v>
      </c>
      <c r="P456" s="114"/>
      <c r="Q456" s="114"/>
      <c r="R456" s="114"/>
    </row>
    <row r="457" spans="1:18" ht="28.35" customHeight="1" x14ac:dyDescent="0.2">
      <c r="A457" s="22" t="s">
        <v>1655</v>
      </c>
      <c r="B457" s="23" t="s">
        <v>1656</v>
      </c>
      <c r="C457" s="23" t="s">
        <v>44</v>
      </c>
      <c r="D457" s="23" t="s">
        <v>45</v>
      </c>
      <c r="E457" s="22" t="s">
        <v>1657</v>
      </c>
      <c r="F457" s="23" t="s">
        <v>1658</v>
      </c>
      <c r="G457" s="113">
        <v>2300000</v>
      </c>
      <c r="H457" s="113">
        <v>2300000</v>
      </c>
      <c r="I457" s="113">
        <v>0</v>
      </c>
      <c r="J457" s="114"/>
      <c r="K457" s="114"/>
      <c r="L457" s="115">
        <v>45405</v>
      </c>
      <c r="M457" s="115">
        <v>45729</v>
      </c>
      <c r="N457" s="116" t="s">
        <v>48</v>
      </c>
      <c r="O457" s="116" t="s">
        <v>50</v>
      </c>
      <c r="P457" s="114"/>
      <c r="Q457" s="114"/>
      <c r="R457" s="114"/>
    </row>
    <row r="458" spans="1:18" ht="28.35" customHeight="1" x14ac:dyDescent="0.2">
      <c r="A458" s="22" t="s">
        <v>1659</v>
      </c>
      <c r="B458" s="23" t="s">
        <v>1660</v>
      </c>
      <c r="C458" s="23" t="s">
        <v>44</v>
      </c>
      <c r="D458" s="23" t="s">
        <v>45</v>
      </c>
      <c r="E458" s="22" t="s">
        <v>1661</v>
      </c>
      <c r="F458" s="23" t="s">
        <v>1662</v>
      </c>
      <c r="G458" s="113">
        <v>1000000</v>
      </c>
      <c r="H458" s="113">
        <v>1000000</v>
      </c>
      <c r="I458" s="113">
        <v>0</v>
      </c>
      <c r="J458" s="114"/>
      <c r="K458" s="114"/>
      <c r="L458" s="115">
        <v>46062</v>
      </c>
      <c r="M458" s="115">
        <v>46062</v>
      </c>
      <c r="N458" s="116" t="s">
        <v>48</v>
      </c>
      <c r="O458" s="116" t="s">
        <v>50</v>
      </c>
      <c r="P458" s="114"/>
      <c r="Q458" s="114"/>
      <c r="R458" s="114"/>
    </row>
    <row r="459" spans="1:18" ht="28.35" customHeight="1" x14ac:dyDescent="0.2">
      <c r="A459" s="22" t="s">
        <v>1663</v>
      </c>
      <c r="B459" s="23" t="s">
        <v>1664</v>
      </c>
      <c r="C459" s="23" t="s">
        <v>44</v>
      </c>
      <c r="D459" s="23" t="s">
        <v>45</v>
      </c>
      <c r="E459" s="22" t="s">
        <v>1665</v>
      </c>
      <c r="F459" s="23" t="s">
        <v>1666</v>
      </c>
      <c r="G459" s="113">
        <v>1056620.58</v>
      </c>
      <c r="H459" s="113">
        <v>1056620.58</v>
      </c>
      <c r="I459" s="113">
        <v>0</v>
      </c>
      <c r="J459" s="114"/>
      <c r="K459" s="114"/>
      <c r="L459" s="115">
        <v>45821</v>
      </c>
      <c r="M459" s="115">
        <v>45821</v>
      </c>
      <c r="N459" s="116" t="s">
        <v>48</v>
      </c>
      <c r="O459" s="116" t="s">
        <v>112</v>
      </c>
      <c r="P459" s="114"/>
      <c r="Q459" s="114"/>
      <c r="R459" s="114"/>
    </row>
    <row r="460" spans="1:18" ht="72.95" customHeight="1" x14ac:dyDescent="0.2">
      <c r="A460" s="22" t="s">
        <v>1676</v>
      </c>
      <c r="B460" s="23" t="s">
        <v>1677</v>
      </c>
      <c r="C460" s="23" t="s">
        <v>44</v>
      </c>
      <c r="D460" s="23" t="s">
        <v>1455</v>
      </c>
      <c r="E460" s="22" t="s">
        <v>1678</v>
      </c>
      <c r="F460" s="23" t="s">
        <v>1679</v>
      </c>
      <c r="G460" s="113">
        <v>6929085.5199999996</v>
      </c>
      <c r="H460" s="113">
        <v>6929085.5199999996</v>
      </c>
      <c r="I460" s="113">
        <v>0</v>
      </c>
      <c r="J460" s="114"/>
      <c r="K460" s="114"/>
      <c r="L460" s="115" t="s">
        <v>48</v>
      </c>
      <c r="M460" s="115" t="s">
        <v>66</v>
      </c>
      <c r="N460" s="115" t="s">
        <v>49</v>
      </c>
      <c r="O460" s="116" t="s">
        <v>62</v>
      </c>
      <c r="P460" s="114"/>
      <c r="Q460" s="114"/>
      <c r="R460" s="114"/>
    </row>
    <row r="461" spans="1:18" ht="28.35" customHeight="1" x14ac:dyDescent="0.2">
      <c r="A461" s="22" t="s">
        <v>1680</v>
      </c>
      <c r="B461" s="23" t="s">
        <v>1677</v>
      </c>
      <c r="C461" s="23" t="s">
        <v>44</v>
      </c>
      <c r="D461" s="23" t="s">
        <v>1455</v>
      </c>
      <c r="E461" s="22" t="s">
        <v>1681</v>
      </c>
      <c r="F461" s="23" t="s">
        <v>1682</v>
      </c>
      <c r="G461" s="113">
        <v>20000000</v>
      </c>
      <c r="H461" s="113">
        <v>7000000</v>
      </c>
      <c r="I461" s="113">
        <v>13000000</v>
      </c>
      <c r="J461" s="114"/>
      <c r="K461" s="114"/>
      <c r="L461" s="115" t="s">
        <v>48</v>
      </c>
      <c r="M461" s="115" t="s">
        <v>66</v>
      </c>
      <c r="N461" s="115" t="s">
        <v>49</v>
      </c>
      <c r="O461" s="116" t="s">
        <v>62</v>
      </c>
      <c r="P461" s="114"/>
      <c r="Q461" s="114"/>
      <c r="R461" s="114"/>
    </row>
    <row r="462" spans="1:18" ht="28.35" customHeight="1" x14ac:dyDescent="0.2">
      <c r="A462" s="22" t="s">
        <v>1683</v>
      </c>
      <c r="B462" s="23" t="s">
        <v>1684</v>
      </c>
      <c r="C462" s="23" t="s">
        <v>44</v>
      </c>
      <c r="D462" s="23" t="s">
        <v>45</v>
      </c>
      <c r="E462" s="22" t="s">
        <v>1685</v>
      </c>
      <c r="F462" s="23" t="s">
        <v>1686</v>
      </c>
      <c r="G462" s="113">
        <v>1700000</v>
      </c>
      <c r="H462" s="113">
        <v>1700000</v>
      </c>
      <c r="I462" s="113">
        <v>0</v>
      </c>
      <c r="J462" s="114"/>
      <c r="K462" s="114"/>
      <c r="L462" s="115" t="s">
        <v>48</v>
      </c>
      <c r="M462" s="115" t="s">
        <v>66</v>
      </c>
      <c r="N462" s="115" t="s">
        <v>49</v>
      </c>
      <c r="O462" s="116" t="s">
        <v>62</v>
      </c>
      <c r="P462" s="114"/>
      <c r="Q462" s="114"/>
      <c r="R462" s="114"/>
    </row>
    <row r="463" spans="1:18" ht="28.35" customHeight="1" x14ac:dyDescent="0.2">
      <c r="A463" s="22" t="s">
        <v>1687</v>
      </c>
      <c r="B463" s="23" t="s">
        <v>1688</v>
      </c>
      <c r="C463" s="23" t="s">
        <v>44</v>
      </c>
      <c r="D463" s="23" t="s">
        <v>45</v>
      </c>
      <c r="E463" s="22" t="s">
        <v>1689</v>
      </c>
      <c r="F463" s="23" t="s">
        <v>1690</v>
      </c>
      <c r="G463" s="113">
        <v>1000000</v>
      </c>
      <c r="H463" s="113">
        <v>1000000</v>
      </c>
      <c r="I463" s="113">
        <v>0</v>
      </c>
      <c r="J463" s="114"/>
      <c r="K463" s="114"/>
      <c r="L463" s="115">
        <v>46034</v>
      </c>
      <c r="M463" s="115">
        <v>46034</v>
      </c>
      <c r="N463" s="116" t="s">
        <v>48</v>
      </c>
      <c r="O463" s="116" t="s">
        <v>50</v>
      </c>
      <c r="P463" s="114"/>
      <c r="Q463" s="114"/>
      <c r="R463" s="114"/>
    </row>
    <row r="464" spans="1:18" ht="28.35" customHeight="1" x14ac:dyDescent="0.2">
      <c r="A464" s="22" t="s">
        <v>1691</v>
      </c>
      <c r="B464" s="23" t="s">
        <v>1692</v>
      </c>
      <c r="C464" s="23" t="s">
        <v>44</v>
      </c>
      <c r="D464" s="23" t="s">
        <v>45</v>
      </c>
      <c r="E464" s="22" t="s">
        <v>1693</v>
      </c>
      <c r="F464" s="23" t="s">
        <v>1694</v>
      </c>
      <c r="G464" s="113">
        <v>2130000</v>
      </c>
      <c r="H464" s="113">
        <v>2130000</v>
      </c>
      <c r="I464" s="113">
        <v>0</v>
      </c>
      <c r="J464" s="114"/>
      <c r="K464" s="114"/>
      <c r="L464" s="115" t="s">
        <v>48</v>
      </c>
      <c r="M464" s="115" t="s">
        <v>66</v>
      </c>
      <c r="N464" s="115" t="s">
        <v>49</v>
      </c>
      <c r="O464" s="116" t="s">
        <v>50</v>
      </c>
      <c r="P464" s="114"/>
      <c r="Q464" s="114"/>
      <c r="R464" s="114"/>
    </row>
    <row r="465" spans="1:18" ht="28.35" customHeight="1" x14ac:dyDescent="0.2">
      <c r="A465" s="22" t="s">
        <v>1695</v>
      </c>
      <c r="B465" s="23" t="s">
        <v>1696</v>
      </c>
      <c r="C465" s="23" t="s">
        <v>44</v>
      </c>
      <c r="D465" s="23" t="s">
        <v>45</v>
      </c>
      <c r="E465" s="22" t="s">
        <v>1697</v>
      </c>
      <c r="F465" s="23" t="s">
        <v>1698</v>
      </c>
      <c r="G465" s="113">
        <v>2212800</v>
      </c>
      <c r="H465" s="113">
        <v>2212800</v>
      </c>
      <c r="I465" s="113">
        <v>0</v>
      </c>
      <c r="J465" s="114"/>
      <c r="K465" s="114"/>
      <c r="L465" s="115">
        <v>45709</v>
      </c>
      <c r="M465" s="115">
        <v>45712</v>
      </c>
      <c r="N465" s="115">
        <v>46041</v>
      </c>
      <c r="O465" s="116" t="s">
        <v>50</v>
      </c>
      <c r="P465" s="114"/>
      <c r="Q465" s="114"/>
      <c r="R465" s="114"/>
    </row>
    <row r="466" spans="1:18" ht="28.35" customHeight="1" x14ac:dyDescent="0.2">
      <c r="A466" s="22" t="s">
        <v>1728</v>
      </c>
      <c r="B466" s="23" t="s">
        <v>1729</v>
      </c>
      <c r="C466" s="23" t="s">
        <v>44</v>
      </c>
      <c r="D466" s="23" t="s">
        <v>1455</v>
      </c>
      <c r="E466" s="22" t="s">
        <v>1730</v>
      </c>
      <c r="F466" s="23" t="s">
        <v>1731</v>
      </c>
      <c r="G466" s="113">
        <v>9040000</v>
      </c>
      <c r="H466" s="113">
        <v>6328000</v>
      </c>
      <c r="I466" s="113">
        <v>2712000</v>
      </c>
      <c r="J466" s="114"/>
      <c r="K466" s="114"/>
      <c r="L466" s="115">
        <v>44285</v>
      </c>
      <c r="M466" s="115">
        <v>45069</v>
      </c>
      <c r="N466" s="115">
        <v>45669</v>
      </c>
      <c r="O466" s="116" t="s">
        <v>50</v>
      </c>
      <c r="P466" s="114"/>
      <c r="Q466" s="114"/>
      <c r="R466" s="114"/>
    </row>
    <row r="467" spans="1:18" ht="28.35" customHeight="1" x14ac:dyDescent="0.2">
      <c r="A467" s="22" t="s">
        <v>1732</v>
      </c>
      <c r="B467" s="23" t="s">
        <v>1729</v>
      </c>
      <c r="C467" s="23" t="s">
        <v>44</v>
      </c>
      <c r="D467" s="23" t="s">
        <v>1455</v>
      </c>
      <c r="E467" s="22" t="s">
        <v>1733</v>
      </c>
      <c r="F467" s="23" t="s">
        <v>1734</v>
      </c>
      <c r="G467" s="113">
        <v>4931367.09</v>
      </c>
      <c r="H467" s="113">
        <v>2800000</v>
      </c>
      <c r="I467" s="113">
        <v>2131367.09</v>
      </c>
      <c r="J467" s="114"/>
      <c r="K467" s="114"/>
      <c r="L467" s="115">
        <v>44405</v>
      </c>
      <c r="M467" s="115">
        <v>45467</v>
      </c>
      <c r="N467" s="116" t="s">
        <v>48</v>
      </c>
      <c r="O467" s="116" t="s">
        <v>50</v>
      </c>
      <c r="P467" s="114"/>
      <c r="Q467" s="114"/>
      <c r="R467" s="114"/>
    </row>
    <row r="468" spans="1:18" ht="28.35" customHeight="1" x14ac:dyDescent="0.2">
      <c r="A468" s="22" t="s">
        <v>1735</v>
      </c>
      <c r="B468" s="23" t="s">
        <v>124</v>
      </c>
      <c r="C468" s="23" t="s">
        <v>44</v>
      </c>
      <c r="D468" s="23" t="s">
        <v>45</v>
      </c>
      <c r="E468" s="22" t="s">
        <v>1736</v>
      </c>
      <c r="F468" s="23" t="s">
        <v>1737</v>
      </c>
      <c r="G468" s="113">
        <v>2800000</v>
      </c>
      <c r="H468" s="113">
        <v>2800000</v>
      </c>
      <c r="I468" s="113">
        <v>0</v>
      </c>
      <c r="J468" s="114"/>
      <c r="K468" s="114"/>
      <c r="L468" s="115">
        <v>44635</v>
      </c>
      <c r="M468" s="115">
        <v>45351</v>
      </c>
      <c r="N468" s="116" t="s">
        <v>48</v>
      </c>
      <c r="O468" s="116" t="s">
        <v>62</v>
      </c>
      <c r="P468" s="114"/>
      <c r="Q468" s="114"/>
      <c r="R468" s="114"/>
    </row>
    <row r="469" spans="1:18" ht="28.35" customHeight="1" x14ac:dyDescent="0.2">
      <c r="A469" s="22" t="s">
        <v>1738</v>
      </c>
      <c r="B469" s="23" t="s">
        <v>1739</v>
      </c>
      <c r="C469" s="23" t="s">
        <v>44</v>
      </c>
      <c r="D469" s="23" t="s">
        <v>45</v>
      </c>
      <c r="E469" s="22" t="s">
        <v>1740</v>
      </c>
      <c r="F469" s="23" t="s">
        <v>1741</v>
      </c>
      <c r="G469" s="113">
        <v>2732450</v>
      </c>
      <c r="H469" s="113">
        <v>2732450</v>
      </c>
      <c r="I469" s="113">
        <v>0</v>
      </c>
      <c r="J469" s="114"/>
      <c r="K469" s="114"/>
      <c r="L469" s="115">
        <v>44986</v>
      </c>
      <c r="M469" s="115">
        <v>45376</v>
      </c>
      <c r="N469" s="115">
        <v>45880</v>
      </c>
      <c r="O469" s="116" t="s">
        <v>50</v>
      </c>
      <c r="P469" s="114"/>
      <c r="Q469" s="114"/>
      <c r="R469" s="114"/>
    </row>
    <row r="470" spans="1:18" ht="28.35" customHeight="1" x14ac:dyDescent="0.2">
      <c r="A470" s="22" t="s">
        <v>1742</v>
      </c>
      <c r="B470" s="23" t="s">
        <v>1743</v>
      </c>
      <c r="C470" s="23" t="s">
        <v>44</v>
      </c>
      <c r="D470" s="23" t="s">
        <v>45</v>
      </c>
      <c r="E470" s="22" t="s">
        <v>1744</v>
      </c>
      <c r="F470" s="23" t="s">
        <v>1745</v>
      </c>
      <c r="G470" s="113">
        <v>1350000</v>
      </c>
      <c r="H470" s="113">
        <v>1350000</v>
      </c>
      <c r="I470" s="113">
        <v>0</v>
      </c>
      <c r="J470" s="114"/>
      <c r="K470" s="114"/>
      <c r="L470" s="115">
        <v>45526</v>
      </c>
      <c r="M470" s="115">
        <v>45656</v>
      </c>
      <c r="N470" s="116" t="s">
        <v>48</v>
      </c>
      <c r="O470" s="116" t="s">
        <v>62</v>
      </c>
      <c r="P470" s="114"/>
      <c r="Q470" s="114"/>
      <c r="R470" s="114"/>
    </row>
    <row r="471" spans="1:18" ht="28.35" customHeight="1" x14ac:dyDescent="0.2">
      <c r="A471" s="22" t="s">
        <v>1746</v>
      </c>
      <c r="B471" s="23" t="s">
        <v>1747</v>
      </c>
      <c r="C471" s="23" t="s">
        <v>44</v>
      </c>
      <c r="D471" s="23" t="s">
        <v>45</v>
      </c>
      <c r="E471" s="22" t="s">
        <v>1748</v>
      </c>
      <c r="F471" s="23" t="s">
        <v>1749</v>
      </c>
      <c r="G471" s="113">
        <v>800000</v>
      </c>
      <c r="H471" s="113">
        <v>800000</v>
      </c>
      <c r="I471" s="113">
        <v>0</v>
      </c>
      <c r="J471" s="114"/>
      <c r="K471" s="114"/>
      <c r="L471" s="115">
        <v>45658</v>
      </c>
      <c r="M471" s="115">
        <v>45691</v>
      </c>
      <c r="N471" s="115">
        <v>46001</v>
      </c>
      <c r="O471" s="116" t="s">
        <v>50</v>
      </c>
      <c r="P471" s="114"/>
      <c r="Q471" s="114"/>
      <c r="R471" s="114"/>
    </row>
    <row r="472" spans="1:18" ht="28.35" customHeight="1" x14ac:dyDescent="0.2">
      <c r="A472" s="22" t="s">
        <v>1750</v>
      </c>
      <c r="B472" s="23" t="s">
        <v>192</v>
      </c>
      <c r="C472" s="23" t="s">
        <v>44</v>
      </c>
      <c r="D472" s="23" t="s">
        <v>45</v>
      </c>
      <c r="E472" s="22" t="s">
        <v>1751</v>
      </c>
      <c r="F472" s="23" t="s">
        <v>1752</v>
      </c>
      <c r="G472" s="113">
        <v>2000000</v>
      </c>
      <c r="H472" s="113">
        <v>2000000</v>
      </c>
      <c r="I472" s="113">
        <v>0</v>
      </c>
      <c r="J472" s="114"/>
      <c r="K472" s="114"/>
      <c r="L472" s="115">
        <v>45670</v>
      </c>
      <c r="M472" s="115">
        <v>45715</v>
      </c>
      <c r="N472" s="116" t="s">
        <v>48</v>
      </c>
      <c r="O472" s="116" t="s">
        <v>49</v>
      </c>
      <c r="P472" s="114"/>
      <c r="Q472" s="114"/>
      <c r="R472" s="114"/>
    </row>
    <row r="473" spans="1:18" ht="28.35" customHeight="1" x14ac:dyDescent="0.2">
      <c r="A473" s="22" t="s">
        <v>1753</v>
      </c>
      <c r="B473" s="23" t="s">
        <v>1754</v>
      </c>
      <c r="C473" s="23" t="s">
        <v>44</v>
      </c>
      <c r="D473" s="23" t="s">
        <v>45</v>
      </c>
      <c r="E473" s="22" t="s">
        <v>1755</v>
      </c>
      <c r="F473" s="23" t="s">
        <v>1756</v>
      </c>
      <c r="G473" s="113">
        <v>498800</v>
      </c>
      <c r="H473" s="113">
        <v>498800</v>
      </c>
      <c r="I473" s="113">
        <v>0</v>
      </c>
      <c r="J473" s="114"/>
      <c r="K473" s="114"/>
      <c r="L473" s="115">
        <v>45763</v>
      </c>
      <c r="M473" s="115">
        <v>45763</v>
      </c>
      <c r="N473" s="116" t="s">
        <v>48</v>
      </c>
      <c r="O473" s="116" t="s">
        <v>50</v>
      </c>
      <c r="P473" s="114"/>
      <c r="Q473" s="114"/>
      <c r="R473" s="114"/>
    </row>
    <row r="474" spans="1:18" ht="28.35" customHeight="1" x14ac:dyDescent="0.2">
      <c r="A474" s="22" t="s">
        <v>1757</v>
      </c>
      <c r="B474" s="23" t="s">
        <v>1648</v>
      </c>
      <c r="C474" s="23" t="s">
        <v>44</v>
      </c>
      <c r="D474" s="23" t="s">
        <v>1455</v>
      </c>
      <c r="E474" s="22" t="s">
        <v>1758</v>
      </c>
      <c r="F474" s="23" t="s">
        <v>1759</v>
      </c>
      <c r="G474" s="113">
        <v>1150000</v>
      </c>
      <c r="H474" s="113">
        <v>1150000</v>
      </c>
      <c r="I474" s="113">
        <v>0</v>
      </c>
      <c r="J474" s="114"/>
      <c r="K474" s="114"/>
      <c r="L474" s="124">
        <v>45470</v>
      </c>
      <c r="M474" s="124">
        <v>45838</v>
      </c>
      <c r="N474" s="116" t="s">
        <v>48</v>
      </c>
      <c r="O474" s="116" t="s">
        <v>49</v>
      </c>
      <c r="P474" s="126"/>
      <c r="Q474" s="126"/>
      <c r="R474" s="126"/>
    </row>
    <row r="475" spans="1:18" ht="28.35" customHeight="1" x14ac:dyDescent="0.2">
      <c r="A475" s="22" t="s">
        <v>1760</v>
      </c>
      <c r="B475" s="23" t="s">
        <v>1648</v>
      </c>
      <c r="C475" s="23" t="s">
        <v>44</v>
      </c>
      <c r="D475" s="23" t="s">
        <v>1455</v>
      </c>
      <c r="E475" s="54" t="s">
        <v>1761</v>
      </c>
      <c r="F475" s="127" t="s">
        <v>1762</v>
      </c>
      <c r="G475" s="126">
        <v>450000</v>
      </c>
      <c r="H475" s="126">
        <v>450000</v>
      </c>
      <c r="I475" s="113">
        <v>0</v>
      </c>
      <c r="J475" s="114"/>
      <c r="K475" s="114"/>
      <c r="L475" s="124">
        <v>45838</v>
      </c>
      <c r="M475" s="124">
        <v>45838</v>
      </c>
      <c r="N475" s="116" t="s">
        <v>48</v>
      </c>
      <c r="O475" s="116" t="s">
        <v>49</v>
      </c>
      <c r="P475" s="126"/>
      <c r="Q475" s="126"/>
      <c r="R475" s="126"/>
    </row>
    <row r="476" spans="1:18" ht="28.35" customHeight="1" x14ac:dyDescent="0.2">
      <c r="A476" s="22" t="s">
        <v>1763</v>
      </c>
      <c r="B476" s="23" t="s">
        <v>1648</v>
      </c>
      <c r="C476" s="23" t="s">
        <v>44</v>
      </c>
      <c r="D476" s="23" t="s">
        <v>1455</v>
      </c>
      <c r="E476" s="22" t="s">
        <v>1764</v>
      </c>
      <c r="F476" s="23" t="s">
        <v>1765</v>
      </c>
      <c r="G476" s="113">
        <v>2700000</v>
      </c>
      <c r="H476" s="113">
        <v>2700000</v>
      </c>
      <c r="I476" s="113">
        <v>0</v>
      </c>
      <c r="J476" s="114"/>
      <c r="K476" s="114"/>
      <c r="L476" s="115">
        <v>45838</v>
      </c>
      <c r="M476" s="115">
        <v>45838</v>
      </c>
      <c r="N476" s="116" t="s">
        <v>48</v>
      </c>
      <c r="O476" s="116" t="s">
        <v>62</v>
      </c>
      <c r="P476" s="114"/>
      <c r="Q476" s="114"/>
      <c r="R476" s="114"/>
    </row>
    <row r="477" spans="1:18" ht="28.35" customHeight="1" x14ac:dyDescent="0.2">
      <c r="A477" s="22" t="s">
        <v>1766</v>
      </c>
      <c r="B477" s="23" t="s">
        <v>1648</v>
      </c>
      <c r="C477" s="23" t="s">
        <v>44</v>
      </c>
      <c r="D477" s="23" t="s">
        <v>1455</v>
      </c>
      <c r="E477" s="22" t="s">
        <v>1767</v>
      </c>
      <c r="F477" s="23" t="s">
        <v>1768</v>
      </c>
      <c r="G477" s="113">
        <v>900000</v>
      </c>
      <c r="H477" s="113">
        <v>900000</v>
      </c>
      <c r="I477" s="113">
        <v>0</v>
      </c>
      <c r="J477" s="114"/>
      <c r="K477" s="114"/>
      <c r="L477" s="115">
        <v>45838</v>
      </c>
      <c r="M477" s="115">
        <v>45838</v>
      </c>
      <c r="N477" s="116" t="s">
        <v>48</v>
      </c>
      <c r="O477" s="116" t="s">
        <v>62</v>
      </c>
      <c r="P477" s="114"/>
      <c r="Q477" s="114"/>
      <c r="R477" s="114"/>
    </row>
    <row r="478" spans="1:18" ht="28.35" customHeight="1" x14ac:dyDescent="0.2">
      <c r="A478" s="22" t="s">
        <v>1769</v>
      </c>
      <c r="B478" s="23" t="s">
        <v>1648</v>
      </c>
      <c r="C478" s="23" t="s">
        <v>44</v>
      </c>
      <c r="D478" s="23" t="s">
        <v>1455</v>
      </c>
      <c r="E478" s="22" t="s">
        <v>1770</v>
      </c>
      <c r="F478" s="23" t="s">
        <v>1771</v>
      </c>
      <c r="G478" s="113">
        <v>2450000</v>
      </c>
      <c r="H478" s="113">
        <v>2450000</v>
      </c>
      <c r="I478" s="113">
        <v>0</v>
      </c>
      <c r="J478" s="114"/>
      <c r="K478" s="114"/>
      <c r="L478" s="115">
        <v>45868</v>
      </c>
      <c r="M478" s="115">
        <v>45868</v>
      </c>
      <c r="N478" s="116" t="s">
        <v>48</v>
      </c>
      <c r="O478" s="116" t="s">
        <v>62</v>
      </c>
      <c r="P478" s="114"/>
      <c r="Q478" s="114"/>
      <c r="R478" s="114"/>
    </row>
    <row r="479" spans="1:18" ht="28.35" customHeight="1" x14ac:dyDescent="0.2">
      <c r="A479" s="22" t="s">
        <v>1772</v>
      </c>
      <c r="B479" s="23" t="s">
        <v>120</v>
      </c>
      <c r="C479" s="23" t="s">
        <v>44</v>
      </c>
      <c r="D479" s="23" t="s">
        <v>45</v>
      </c>
      <c r="E479" s="22" t="s">
        <v>1773</v>
      </c>
      <c r="F479" s="23" t="s">
        <v>1774</v>
      </c>
      <c r="G479" s="113">
        <v>2260000</v>
      </c>
      <c r="H479" s="113">
        <v>2260000</v>
      </c>
      <c r="I479" s="113">
        <v>0</v>
      </c>
      <c r="J479" s="114"/>
      <c r="K479" s="114"/>
      <c r="L479" s="115">
        <v>45901</v>
      </c>
      <c r="M479" s="115">
        <v>45910</v>
      </c>
      <c r="N479" s="115">
        <v>45864</v>
      </c>
      <c r="O479" s="116" t="s">
        <v>50</v>
      </c>
      <c r="P479" s="114"/>
      <c r="Q479" s="114"/>
      <c r="R479" s="114"/>
    </row>
    <row r="480" spans="1:18" ht="28.35" customHeight="1" x14ac:dyDescent="0.2">
      <c r="A480" s="22" t="s">
        <v>1775</v>
      </c>
      <c r="B480" s="23" t="s">
        <v>1648</v>
      </c>
      <c r="C480" s="23" t="s">
        <v>44</v>
      </c>
      <c r="D480" s="23" t="s">
        <v>1455</v>
      </c>
      <c r="E480" s="22" t="s">
        <v>1776</v>
      </c>
      <c r="F480" s="23" t="s">
        <v>1777</v>
      </c>
      <c r="G480" s="113">
        <v>402600</v>
      </c>
      <c r="H480" s="113">
        <v>402600</v>
      </c>
      <c r="I480" s="113">
        <v>0</v>
      </c>
      <c r="J480" s="114"/>
      <c r="K480" s="114"/>
      <c r="L480" s="115">
        <v>45919</v>
      </c>
      <c r="M480" s="115">
        <v>45919</v>
      </c>
      <c r="N480" s="116" t="s">
        <v>48</v>
      </c>
      <c r="O480" s="116" t="s">
        <v>107</v>
      </c>
      <c r="P480" s="114"/>
      <c r="Q480" s="114"/>
      <c r="R480" s="114"/>
    </row>
    <row r="481" spans="1:18" ht="28.35" customHeight="1" x14ac:dyDescent="0.2">
      <c r="A481" s="22" t="s">
        <v>1778</v>
      </c>
      <c r="B481" s="23" t="s">
        <v>1648</v>
      </c>
      <c r="C481" s="23" t="s">
        <v>44</v>
      </c>
      <c r="D481" s="23" t="s">
        <v>1455</v>
      </c>
      <c r="E481" s="22" t="s">
        <v>1779</v>
      </c>
      <c r="F481" s="23" t="s">
        <v>1780</v>
      </c>
      <c r="G481" s="113">
        <v>2200000</v>
      </c>
      <c r="H481" s="113">
        <v>2200000</v>
      </c>
      <c r="I481" s="113">
        <v>0</v>
      </c>
      <c r="J481" s="114"/>
      <c r="K481" s="114"/>
      <c r="L481" s="115">
        <v>46022</v>
      </c>
      <c r="M481" s="115">
        <v>46022</v>
      </c>
      <c r="N481" s="116" t="s">
        <v>48</v>
      </c>
      <c r="O481" s="116" t="s">
        <v>62</v>
      </c>
      <c r="P481" s="114"/>
      <c r="Q481" s="114"/>
      <c r="R481" s="114"/>
    </row>
    <row r="482" spans="1:18" ht="28.35" customHeight="1" x14ac:dyDescent="0.2">
      <c r="A482" s="22"/>
      <c r="B482" s="143" t="s">
        <v>1868</v>
      </c>
      <c r="C482" s="23" t="s">
        <v>44</v>
      </c>
      <c r="D482" s="23" t="s">
        <v>786</v>
      </c>
      <c r="E482" s="22" t="s">
        <v>1869</v>
      </c>
      <c r="F482" s="23" t="s">
        <v>1870</v>
      </c>
      <c r="G482" s="113">
        <v>56759991.770000003</v>
      </c>
      <c r="H482" s="113">
        <v>10930000</v>
      </c>
      <c r="I482" s="119">
        <v>45829991.770000003</v>
      </c>
      <c r="J482" s="114"/>
      <c r="K482" s="114"/>
      <c r="L482" s="115" t="s">
        <v>48</v>
      </c>
      <c r="M482" s="115" t="s">
        <v>1871</v>
      </c>
      <c r="N482" s="115" t="s">
        <v>1872</v>
      </c>
      <c r="O482" s="115" t="s">
        <v>1873</v>
      </c>
      <c r="P482" s="114"/>
      <c r="Q482" s="114"/>
      <c r="R482" s="114"/>
    </row>
    <row r="483" spans="1:18" ht="28.35" customHeight="1" x14ac:dyDescent="0.2">
      <c r="A483" s="22"/>
      <c r="B483" s="143" t="s">
        <v>1874</v>
      </c>
      <c r="C483" s="23" t="s">
        <v>44</v>
      </c>
      <c r="D483" s="23" t="s">
        <v>786</v>
      </c>
      <c r="E483" s="22" t="s">
        <v>1875</v>
      </c>
      <c r="F483" s="23" t="s">
        <v>1876</v>
      </c>
      <c r="G483" s="113">
        <v>4000000</v>
      </c>
      <c r="H483" s="113">
        <v>4000000</v>
      </c>
      <c r="I483" s="119">
        <v>0</v>
      </c>
      <c r="J483" s="114"/>
      <c r="K483" s="114"/>
      <c r="L483" s="115" t="s">
        <v>1871</v>
      </c>
      <c r="M483" s="115" t="s">
        <v>1873</v>
      </c>
      <c r="N483" s="115" t="s">
        <v>1877</v>
      </c>
      <c r="O483" s="115" t="s">
        <v>1878</v>
      </c>
      <c r="P483" s="114"/>
      <c r="Q483" s="114"/>
      <c r="R483" s="114"/>
    </row>
    <row r="484" spans="1:18" ht="28.35" customHeight="1" x14ac:dyDescent="0.2">
      <c r="A484" s="22"/>
      <c r="B484" s="143" t="s">
        <v>1879</v>
      </c>
      <c r="C484" s="23" t="s">
        <v>44</v>
      </c>
      <c r="D484" s="23" t="s">
        <v>786</v>
      </c>
      <c r="E484" s="146" t="s">
        <v>1880</v>
      </c>
      <c r="F484" s="23" t="s">
        <v>1881</v>
      </c>
      <c r="G484" s="113">
        <v>12436653.99</v>
      </c>
      <c r="H484" s="113">
        <v>12436653.99</v>
      </c>
      <c r="I484" s="119">
        <v>0</v>
      </c>
      <c r="J484" s="114"/>
      <c r="K484" s="114"/>
      <c r="L484" s="115" t="s">
        <v>1871</v>
      </c>
      <c r="M484" s="115" t="s">
        <v>1873</v>
      </c>
      <c r="N484" s="115" t="s">
        <v>1877</v>
      </c>
      <c r="O484" s="115" t="s">
        <v>1882</v>
      </c>
      <c r="P484" s="114"/>
      <c r="Q484" s="114"/>
      <c r="R484" s="114"/>
    </row>
    <row r="485" spans="1:18" ht="28.35" customHeight="1" x14ac:dyDescent="0.2">
      <c r="A485" s="22"/>
      <c r="B485" s="143" t="s">
        <v>1883</v>
      </c>
      <c r="C485" s="23" t="s">
        <v>44</v>
      </c>
      <c r="D485" s="23" t="s">
        <v>45</v>
      </c>
      <c r="E485" s="22" t="s">
        <v>2129</v>
      </c>
      <c r="F485" s="23" t="s">
        <v>1884</v>
      </c>
      <c r="G485" s="113">
        <v>7900000</v>
      </c>
      <c r="H485" s="113">
        <v>7900000</v>
      </c>
      <c r="I485" s="119">
        <v>0</v>
      </c>
      <c r="J485" s="114"/>
      <c r="K485" s="114"/>
      <c r="L485" s="115" t="s">
        <v>1871</v>
      </c>
      <c r="M485" s="115" t="s">
        <v>1873</v>
      </c>
      <c r="N485" s="115" t="s">
        <v>1877</v>
      </c>
      <c r="O485" s="115" t="s">
        <v>1878</v>
      </c>
      <c r="P485" s="114"/>
      <c r="Q485" s="114"/>
      <c r="R485" s="114"/>
    </row>
    <row r="486" spans="1:18" ht="28.35" customHeight="1" x14ac:dyDescent="0.2">
      <c r="A486" s="22" t="s">
        <v>1670</v>
      </c>
      <c r="B486" s="23" t="s">
        <v>1671</v>
      </c>
      <c r="C486" s="23" t="s">
        <v>1672</v>
      </c>
      <c r="D486" s="23" t="s">
        <v>1673</v>
      </c>
      <c r="E486" s="22" t="s">
        <v>1674</v>
      </c>
      <c r="F486" s="23" t="s">
        <v>1675</v>
      </c>
      <c r="G486" s="113">
        <v>123800</v>
      </c>
      <c r="H486" s="113">
        <v>123800</v>
      </c>
      <c r="I486" s="113">
        <v>0</v>
      </c>
      <c r="J486" s="114"/>
      <c r="K486" s="114"/>
      <c r="L486" s="115" t="s">
        <v>48</v>
      </c>
      <c r="M486" s="116" t="s">
        <v>48</v>
      </c>
      <c r="N486" s="116" t="s">
        <v>66</v>
      </c>
      <c r="O486" s="116" t="s">
        <v>50</v>
      </c>
      <c r="P486" s="114"/>
      <c r="Q486" s="114"/>
      <c r="R486" s="114"/>
    </row>
    <row r="487" spans="1:18" ht="28.35" customHeight="1" x14ac:dyDescent="0.2">
      <c r="A487" s="22" t="s">
        <v>1854</v>
      </c>
      <c r="B487" s="23" t="s">
        <v>1265</v>
      </c>
      <c r="C487" s="23" t="s">
        <v>1672</v>
      </c>
      <c r="D487" s="23" t="s">
        <v>1673</v>
      </c>
      <c r="E487" s="22"/>
      <c r="F487" s="23" t="s">
        <v>1855</v>
      </c>
      <c r="G487" s="113">
        <v>100000000</v>
      </c>
      <c r="H487" s="113">
        <v>100000000</v>
      </c>
      <c r="I487" s="113">
        <v>0</v>
      </c>
      <c r="J487" s="114"/>
      <c r="K487" s="114"/>
      <c r="L487" s="115" t="s">
        <v>48</v>
      </c>
      <c r="M487" s="115" t="s">
        <v>49</v>
      </c>
      <c r="N487" s="115" t="s">
        <v>50</v>
      </c>
      <c r="O487" s="116" t="s">
        <v>113</v>
      </c>
      <c r="P487" s="114"/>
      <c r="Q487" s="114"/>
      <c r="R487" s="114"/>
    </row>
    <row r="488" spans="1:18" ht="28.35" customHeight="1" x14ac:dyDescent="0.2">
      <c r="A488" s="22" t="s">
        <v>67</v>
      </c>
      <c r="B488" s="23" t="s">
        <v>68</v>
      </c>
      <c r="C488" s="23" t="s">
        <v>69</v>
      </c>
      <c r="D488" s="23" t="s">
        <v>70</v>
      </c>
      <c r="E488" s="22" t="s">
        <v>71</v>
      </c>
      <c r="F488" s="23" t="s">
        <v>72</v>
      </c>
      <c r="G488" s="113">
        <v>500000</v>
      </c>
      <c r="H488" s="113">
        <v>500000</v>
      </c>
      <c r="I488" s="113">
        <v>0</v>
      </c>
      <c r="J488" s="114"/>
      <c r="K488" s="114"/>
      <c r="L488" s="118"/>
      <c r="M488" s="118"/>
      <c r="N488" s="115">
        <v>45995</v>
      </c>
      <c r="O488" s="116" t="s">
        <v>49</v>
      </c>
      <c r="P488" s="114"/>
      <c r="Q488" s="114"/>
      <c r="R488" s="114"/>
    </row>
    <row r="489" spans="1:18" ht="28.35" customHeight="1" x14ac:dyDescent="0.2">
      <c r="A489" s="22" t="s">
        <v>73</v>
      </c>
      <c r="B489" s="23" t="s">
        <v>74</v>
      </c>
      <c r="C489" s="23" t="s">
        <v>69</v>
      </c>
      <c r="D489" s="23" t="s">
        <v>70</v>
      </c>
      <c r="E489" s="22" t="s">
        <v>75</v>
      </c>
      <c r="F489" s="23" t="s">
        <v>76</v>
      </c>
      <c r="G489" s="113">
        <v>756000</v>
      </c>
      <c r="H489" s="113">
        <v>756000</v>
      </c>
      <c r="I489" s="113">
        <v>0</v>
      </c>
      <c r="J489" s="114"/>
      <c r="K489" s="114"/>
      <c r="L489" s="118"/>
      <c r="M489" s="118"/>
      <c r="N489" s="115">
        <v>46066</v>
      </c>
      <c r="O489" s="116" t="s">
        <v>49</v>
      </c>
      <c r="P489" s="114"/>
      <c r="Q489" s="114"/>
      <c r="R489" s="114"/>
    </row>
    <row r="490" spans="1:18" ht="28.35" customHeight="1" x14ac:dyDescent="0.2">
      <c r="A490" s="22" t="s">
        <v>89</v>
      </c>
      <c r="B490" s="23" t="s">
        <v>90</v>
      </c>
      <c r="C490" s="23" t="s">
        <v>69</v>
      </c>
      <c r="D490" s="23" t="s">
        <v>91</v>
      </c>
      <c r="E490" s="22" t="s">
        <v>92</v>
      </c>
      <c r="F490" s="23" t="s">
        <v>93</v>
      </c>
      <c r="G490" s="113">
        <v>307000</v>
      </c>
      <c r="H490" s="113">
        <v>307000</v>
      </c>
      <c r="I490" s="113">
        <v>0</v>
      </c>
      <c r="J490" s="114"/>
      <c r="K490" s="114"/>
      <c r="L490" s="115">
        <v>44761</v>
      </c>
      <c r="M490" s="115">
        <v>44761</v>
      </c>
      <c r="N490" s="115">
        <v>45012</v>
      </c>
      <c r="O490" s="115">
        <v>45274</v>
      </c>
      <c r="P490" s="114"/>
      <c r="Q490" s="114"/>
      <c r="R490" s="114"/>
    </row>
    <row r="491" spans="1:18" ht="28.35" customHeight="1" x14ac:dyDescent="0.2">
      <c r="A491" s="22" t="s">
        <v>94</v>
      </c>
      <c r="B491" s="23" t="s">
        <v>95</v>
      </c>
      <c r="C491" s="23" t="s">
        <v>69</v>
      </c>
      <c r="D491" s="23" t="s">
        <v>70</v>
      </c>
      <c r="E491" s="22" t="s">
        <v>96</v>
      </c>
      <c r="F491" s="23" t="s">
        <v>97</v>
      </c>
      <c r="G491" s="113">
        <v>850000</v>
      </c>
      <c r="H491" s="113">
        <v>850000</v>
      </c>
      <c r="I491" s="113">
        <v>0</v>
      </c>
      <c r="J491" s="114"/>
      <c r="K491" s="114"/>
      <c r="L491" s="118"/>
      <c r="M491" s="118"/>
      <c r="N491" s="115">
        <v>45943</v>
      </c>
      <c r="O491" s="116" t="s">
        <v>66</v>
      </c>
      <c r="P491" s="114"/>
      <c r="Q491" s="114"/>
      <c r="R491" s="114"/>
    </row>
    <row r="492" spans="1:18" ht="28.35" customHeight="1" x14ac:dyDescent="0.2">
      <c r="A492" s="22" t="s">
        <v>98</v>
      </c>
      <c r="B492" s="23" t="s">
        <v>99</v>
      </c>
      <c r="C492" s="23" t="s">
        <v>69</v>
      </c>
      <c r="D492" s="23" t="s">
        <v>70</v>
      </c>
      <c r="E492" s="22" t="s">
        <v>100</v>
      </c>
      <c r="F492" s="23" t="s">
        <v>101</v>
      </c>
      <c r="G492" s="113">
        <v>590000</v>
      </c>
      <c r="H492" s="113">
        <v>590000</v>
      </c>
      <c r="I492" s="113">
        <v>0</v>
      </c>
      <c r="J492" s="114"/>
      <c r="K492" s="114"/>
      <c r="L492" s="118"/>
      <c r="M492" s="118"/>
      <c r="N492" s="115">
        <v>46009</v>
      </c>
      <c r="O492" s="116" t="s">
        <v>66</v>
      </c>
      <c r="P492" s="114"/>
      <c r="Q492" s="114"/>
      <c r="R492" s="114"/>
    </row>
    <row r="493" spans="1:18" ht="28.35" customHeight="1" x14ac:dyDescent="0.2">
      <c r="A493" s="22" t="s">
        <v>102</v>
      </c>
      <c r="B493" s="23" t="s">
        <v>103</v>
      </c>
      <c r="C493" s="23" t="s">
        <v>69</v>
      </c>
      <c r="D493" s="23" t="s">
        <v>104</v>
      </c>
      <c r="E493" s="22" t="s">
        <v>105</v>
      </c>
      <c r="F493" s="23" t="s">
        <v>106</v>
      </c>
      <c r="G493" s="113">
        <v>50000000</v>
      </c>
      <c r="H493" s="113">
        <v>50000000</v>
      </c>
      <c r="I493" s="113">
        <v>0</v>
      </c>
      <c r="J493" s="114"/>
      <c r="K493" s="114"/>
      <c r="L493" s="115" t="s">
        <v>49</v>
      </c>
      <c r="M493" s="115" t="s">
        <v>50</v>
      </c>
      <c r="N493" s="115" t="s">
        <v>62</v>
      </c>
      <c r="O493" s="116" t="s">
        <v>107</v>
      </c>
      <c r="P493" s="114"/>
      <c r="Q493" s="114"/>
      <c r="R493" s="114"/>
    </row>
    <row r="494" spans="1:18" ht="28.35" customHeight="1" x14ac:dyDescent="0.2">
      <c r="A494" s="22" t="s">
        <v>108</v>
      </c>
      <c r="B494" s="23" t="s">
        <v>109</v>
      </c>
      <c r="C494" s="23" t="s">
        <v>69</v>
      </c>
      <c r="D494" s="23" t="s">
        <v>104</v>
      </c>
      <c r="E494" s="22" t="s">
        <v>110</v>
      </c>
      <c r="F494" s="23" t="s">
        <v>111</v>
      </c>
      <c r="G494" s="113">
        <v>130000000</v>
      </c>
      <c r="H494" s="113">
        <v>130000000</v>
      </c>
      <c r="I494" s="113">
        <v>0</v>
      </c>
      <c r="J494" s="114"/>
      <c r="K494" s="114"/>
      <c r="L494" s="115" t="s">
        <v>49</v>
      </c>
      <c r="M494" s="115" t="s">
        <v>62</v>
      </c>
      <c r="N494" s="115" t="s">
        <v>112</v>
      </c>
      <c r="O494" s="116" t="s">
        <v>113</v>
      </c>
      <c r="P494" s="114"/>
      <c r="Q494" s="114"/>
      <c r="R494" s="114"/>
    </row>
    <row r="495" spans="1:18" ht="28.35" customHeight="1" x14ac:dyDescent="0.2">
      <c r="A495" s="22" t="s">
        <v>727</v>
      </c>
      <c r="B495" s="23" t="s">
        <v>728</v>
      </c>
      <c r="C495" s="23" t="s">
        <v>69</v>
      </c>
      <c r="D495" s="23" t="s">
        <v>70</v>
      </c>
      <c r="E495" s="22" t="s">
        <v>729</v>
      </c>
      <c r="F495" s="23" t="s">
        <v>730</v>
      </c>
      <c r="G495" s="113">
        <v>3412460</v>
      </c>
      <c r="H495" s="113">
        <v>3412460</v>
      </c>
      <c r="I495" s="113">
        <v>0</v>
      </c>
      <c r="J495" s="114"/>
      <c r="K495" s="114"/>
      <c r="L495" s="115">
        <v>45016</v>
      </c>
      <c r="M495" s="115">
        <v>46000</v>
      </c>
      <c r="N495" s="115" t="s">
        <v>48</v>
      </c>
      <c r="O495" s="116" t="s">
        <v>62</v>
      </c>
      <c r="P495" s="114"/>
      <c r="Q495" s="114"/>
      <c r="R495" s="114"/>
    </row>
    <row r="496" spans="1:18" ht="28.35" customHeight="1" x14ac:dyDescent="0.2">
      <c r="A496" s="22" t="s">
        <v>731</v>
      </c>
      <c r="B496" s="23" t="s">
        <v>732</v>
      </c>
      <c r="C496" s="23" t="s">
        <v>69</v>
      </c>
      <c r="D496" s="23" t="s">
        <v>70</v>
      </c>
      <c r="E496" s="22" t="s">
        <v>733</v>
      </c>
      <c r="F496" s="23" t="s">
        <v>734</v>
      </c>
      <c r="G496" s="113">
        <v>318958.96999999997</v>
      </c>
      <c r="H496" s="113">
        <v>318958.96999999997</v>
      </c>
      <c r="I496" s="113">
        <v>0</v>
      </c>
      <c r="J496" s="114"/>
      <c r="K496" s="114"/>
      <c r="L496" s="115" t="s">
        <v>48</v>
      </c>
      <c r="M496" s="115" t="s">
        <v>48</v>
      </c>
      <c r="N496" s="115" t="s">
        <v>66</v>
      </c>
      <c r="O496" s="116" t="s">
        <v>49</v>
      </c>
      <c r="P496" s="114"/>
      <c r="Q496" s="114"/>
      <c r="R496" s="114"/>
    </row>
    <row r="497" spans="1:18" ht="28.35" customHeight="1" x14ac:dyDescent="0.2">
      <c r="A497" s="22" t="s">
        <v>735</v>
      </c>
      <c r="B497" s="23" t="s">
        <v>736</v>
      </c>
      <c r="C497" s="23" t="s">
        <v>69</v>
      </c>
      <c r="D497" s="23" t="s">
        <v>70</v>
      </c>
      <c r="E497" s="22" t="s">
        <v>737</v>
      </c>
      <c r="F497" s="23" t="s">
        <v>738</v>
      </c>
      <c r="G497" s="113">
        <v>464670</v>
      </c>
      <c r="H497" s="113">
        <v>464670</v>
      </c>
      <c r="I497" s="113">
        <v>0</v>
      </c>
      <c r="J497" s="114"/>
      <c r="K497" s="114"/>
      <c r="L497" s="115" t="s">
        <v>48</v>
      </c>
      <c r="M497" s="115" t="s">
        <v>48</v>
      </c>
      <c r="N497" s="115" t="s">
        <v>66</v>
      </c>
      <c r="O497" s="116" t="s">
        <v>62</v>
      </c>
      <c r="P497" s="114"/>
      <c r="Q497" s="114"/>
      <c r="R497" s="114"/>
    </row>
    <row r="498" spans="1:18" ht="28.35" customHeight="1" x14ac:dyDescent="0.2">
      <c r="A498" s="22" t="s">
        <v>748</v>
      </c>
      <c r="B498" s="23" t="s">
        <v>749</v>
      </c>
      <c r="C498" s="23" t="s">
        <v>69</v>
      </c>
      <c r="D498" s="23" t="s">
        <v>70</v>
      </c>
      <c r="E498" s="22" t="s">
        <v>750</v>
      </c>
      <c r="F498" s="23" t="s">
        <v>751</v>
      </c>
      <c r="G498" s="113">
        <v>994734</v>
      </c>
      <c r="H498" s="113">
        <v>994734</v>
      </c>
      <c r="I498" s="113">
        <v>0</v>
      </c>
      <c r="J498" s="114"/>
      <c r="K498" s="114"/>
      <c r="L498" s="115">
        <v>45728</v>
      </c>
      <c r="M498" s="115">
        <v>45728</v>
      </c>
      <c r="N498" s="115">
        <v>46073</v>
      </c>
      <c r="O498" s="116" t="s">
        <v>49</v>
      </c>
      <c r="P498" s="114"/>
      <c r="Q498" s="114"/>
      <c r="R498" s="114"/>
    </row>
    <row r="499" spans="1:18" ht="28.35" customHeight="1" x14ac:dyDescent="0.2">
      <c r="A499" s="22" t="s">
        <v>752</v>
      </c>
      <c r="B499" s="23" t="s">
        <v>753</v>
      </c>
      <c r="C499" s="23" t="s">
        <v>69</v>
      </c>
      <c r="D499" s="23" t="s">
        <v>70</v>
      </c>
      <c r="E499" s="22" t="s">
        <v>754</v>
      </c>
      <c r="F499" s="23" t="s">
        <v>755</v>
      </c>
      <c r="G499" s="113">
        <v>630000</v>
      </c>
      <c r="H499" s="113">
        <v>630000</v>
      </c>
      <c r="I499" s="113">
        <v>0</v>
      </c>
      <c r="J499" s="114"/>
      <c r="K499" s="114"/>
      <c r="L499" s="115">
        <v>45729</v>
      </c>
      <c r="M499" s="115">
        <v>46003</v>
      </c>
      <c r="N499" s="115">
        <v>46056</v>
      </c>
      <c r="O499" s="116" t="s">
        <v>49</v>
      </c>
      <c r="P499" s="114"/>
      <c r="Q499" s="114"/>
      <c r="R499" s="114"/>
    </row>
    <row r="500" spans="1:18" ht="28.35" customHeight="1" x14ac:dyDescent="0.2">
      <c r="A500" s="22" t="s">
        <v>756</v>
      </c>
      <c r="B500" s="23" t="s">
        <v>757</v>
      </c>
      <c r="C500" s="23" t="s">
        <v>69</v>
      </c>
      <c r="D500" s="23" t="s">
        <v>70</v>
      </c>
      <c r="E500" s="22" t="s">
        <v>758</v>
      </c>
      <c r="F500" s="23" t="s">
        <v>759</v>
      </c>
      <c r="G500" s="113">
        <v>1599657.94</v>
      </c>
      <c r="H500" s="113">
        <v>1599657.94</v>
      </c>
      <c r="I500" s="113">
        <v>0</v>
      </c>
      <c r="J500" s="114"/>
      <c r="K500" s="114"/>
      <c r="L500" s="115">
        <v>45733</v>
      </c>
      <c r="M500" s="115">
        <v>45733</v>
      </c>
      <c r="N500" s="115" t="s">
        <v>48</v>
      </c>
      <c r="O500" s="116" t="s">
        <v>49</v>
      </c>
      <c r="P500" s="114"/>
      <c r="Q500" s="114"/>
      <c r="R500" s="114"/>
    </row>
    <row r="501" spans="1:18" ht="28.35" customHeight="1" x14ac:dyDescent="0.2">
      <c r="A501" s="22" t="s">
        <v>760</v>
      </c>
      <c r="B501" s="23" t="s">
        <v>761</v>
      </c>
      <c r="C501" s="23" t="s">
        <v>69</v>
      </c>
      <c r="D501" s="23" t="s">
        <v>70</v>
      </c>
      <c r="E501" s="22" t="s">
        <v>762</v>
      </c>
      <c r="F501" s="23" t="s">
        <v>763</v>
      </c>
      <c r="G501" s="113">
        <v>607515.85</v>
      </c>
      <c r="H501" s="113">
        <v>607515.85</v>
      </c>
      <c r="I501" s="113">
        <v>0</v>
      </c>
      <c r="J501" s="114"/>
      <c r="K501" s="114"/>
      <c r="L501" s="115">
        <v>45741</v>
      </c>
      <c r="M501" s="115">
        <v>45741</v>
      </c>
      <c r="N501" s="115">
        <v>45912</v>
      </c>
      <c r="O501" s="116" t="s">
        <v>49</v>
      </c>
      <c r="P501" s="114"/>
      <c r="Q501" s="114"/>
      <c r="R501" s="114"/>
    </row>
    <row r="502" spans="1:18" ht="28.35" customHeight="1" x14ac:dyDescent="0.2">
      <c r="A502" s="22" t="s">
        <v>764</v>
      </c>
      <c r="B502" s="23" t="s">
        <v>765</v>
      </c>
      <c r="C502" s="23" t="s">
        <v>69</v>
      </c>
      <c r="D502" s="23" t="s">
        <v>70</v>
      </c>
      <c r="E502" s="123" t="s">
        <v>766</v>
      </c>
      <c r="F502" s="23" t="s">
        <v>767</v>
      </c>
      <c r="G502" s="113">
        <v>750000</v>
      </c>
      <c r="H502" s="113">
        <v>750000</v>
      </c>
      <c r="I502" s="113">
        <v>0</v>
      </c>
      <c r="J502" s="114"/>
      <c r="K502" s="114"/>
      <c r="L502" s="115"/>
      <c r="M502" s="115"/>
      <c r="N502" s="115">
        <v>46091</v>
      </c>
      <c r="O502" s="116" t="s">
        <v>49</v>
      </c>
      <c r="P502" s="114"/>
      <c r="Q502" s="114"/>
      <c r="R502" s="114"/>
    </row>
    <row r="503" spans="1:18" ht="28.35" customHeight="1" x14ac:dyDescent="0.2">
      <c r="A503" s="22" t="s">
        <v>792</v>
      </c>
      <c r="B503" s="23" t="s">
        <v>793</v>
      </c>
      <c r="C503" s="23" t="s">
        <v>69</v>
      </c>
      <c r="D503" s="23" t="s">
        <v>70</v>
      </c>
      <c r="E503" s="22" t="s">
        <v>794</v>
      </c>
      <c r="F503" s="23" t="s">
        <v>795</v>
      </c>
      <c r="G503" s="121">
        <v>540000</v>
      </c>
      <c r="H503" s="121">
        <v>540000</v>
      </c>
      <c r="I503" s="113">
        <v>0</v>
      </c>
      <c r="J503" s="114"/>
      <c r="K503" s="114"/>
      <c r="L503" s="115">
        <v>45412</v>
      </c>
      <c r="M503" s="115">
        <v>45412</v>
      </c>
      <c r="N503" s="115">
        <v>45948</v>
      </c>
      <c r="O503" s="116" t="s">
        <v>48</v>
      </c>
      <c r="P503" s="114"/>
      <c r="Q503" s="114"/>
      <c r="R503" s="114"/>
    </row>
    <row r="504" spans="1:18" ht="28.35" customHeight="1" x14ac:dyDescent="0.2">
      <c r="A504" s="22" t="s">
        <v>799</v>
      </c>
      <c r="B504" s="23" t="s">
        <v>800</v>
      </c>
      <c r="C504" s="23" t="s">
        <v>69</v>
      </c>
      <c r="D504" s="23" t="s">
        <v>70</v>
      </c>
      <c r="E504" s="22" t="s">
        <v>801</v>
      </c>
      <c r="F504" s="23" t="s">
        <v>802</v>
      </c>
      <c r="G504" s="121">
        <v>494104.39</v>
      </c>
      <c r="H504" s="121">
        <v>494104.39</v>
      </c>
      <c r="I504" s="113">
        <v>0</v>
      </c>
      <c r="J504" s="114"/>
      <c r="K504" s="114"/>
      <c r="L504" s="115">
        <v>45785</v>
      </c>
      <c r="M504" s="115">
        <v>45785</v>
      </c>
      <c r="N504" s="115">
        <v>45989</v>
      </c>
      <c r="O504" s="116" t="s">
        <v>48</v>
      </c>
      <c r="P504" s="114"/>
      <c r="Q504" s="114"/>
      <c r="R504" s="114"/>
    </row>
    <row r="505" spans="1:18" ht="28.35" customHeight="1" x14ac:dyDescent="0.2">
      <c r="A505" s="22" t="s">
        <v>803</v>
      </c>
      <c r="B505" s="23" t="s">
        <v>804</v>
      </c>
      <c r="C505" s="23" t="s">
        <v>69</v>
      </c>
      <c r="D505" s="23" t="s">
        <v>70</v>
      </c>
      <c r="E505" s="22" t="s">
        <v>805</v>
      </c>
      <c r="F505" s="23" t="s">
        <v>806</v>
      </c>
      <c r="G505" s="121">
        <v>430000</v>
      </c>
      <c r="H505" s="121">
        <v>430000</v>
      </c>
      <c r="I505" s="113">
        <v>0</v>
      </c>
      <c r="J505" s="114"/>
      <c r="K505" s="114"/>
      <c r="L505" s="115">
        <v>45716</v>
      </c>
      <c r="M505" s="115">
        <v>45806</v>
      </c>
      <c r="N505" s="115">
        <v>45922</v>
      </c>
      <c r="O505" s="116" t="s">
        <v>48</v>
      </c>
      <c r="P505" s="114"/>
      <c r="Q505" s="114"/>
      <c r="R505" s="114"/>
    </row>
    <row r="506" spans="1:18" ht="28.35" customHeight="1" x14ac:dyDescent="0.2">
      <c r="A506" s="22" t="s">
        <v>807</v>
      </c>
      <c r="B506" s="23" t="s">
        <v>808</v>
      </c>
      <c r="C506" s="23" t="s">
        <v>69</v>
      </c>
      <c r="D506" s="23" t="s">
        <v>70</v>
      </c>
      <c r="E506" s="22" t="s">
        <v>809</v>
      </c>
      <c r="F506" s="23" t="s">
        <v>810</v>
      </c>
      <c r="G506" s="121">
        <v>574245</v>
      </c>
      <c r="H506" s="121">
        <v>574245</v>
      </c>
      <c r="I506" s="113">
        <v>0</v>
      </c>
      <c r="J506" s="114"/>
      <c r="K506" s="114"/>
      <c r="L506" s="115">
        <v>45814</v>
      </c>
      <c r="M506" s="115">
        <v>45814</v>
      </c>
      <c r="N506" s="115">
        <v>45954</v>
      </c>
      <c r="O506" s="116" t="s">
        <v>48</v>
      </c>
      <c r="P506" s="114"/>
      <c r="Q506" s="114"/>
      <c r="R506" s="114"/>
    </row>
    <row r="507" spans="1:18" ht="28.35" customHeight="1" x14ac:dyDescent="0.2">
      <c r="A507" s="22" t="s">
        <v>1792</v>
      </c>
      <c r="B507" s="23" t="s">
        <v>1793</v>
      </c>
      <c r="C507" s="23" t="s">
        <v>69</v>
      </c>
      <c r="D507" s="23" t="s">
        <v>70</v>
      </c>
      <c r="E507" s="22" t="s">
        <v>1794</v>
      </c>
      <c r="F507" s="23" t="s">
        <v>1795</v>
      </c>
      <c r="G507" s="121">
        <v>800000</v>
      </c>
      <c r="H507" s="121">
        <v>800000</v>
      </c>
      <c r="I507" s="113">
        <v>0</v>
      </c>
      <c r="J507" s="114"/>
      <c r="K507" s="114"/>
      <c r="L507" s="115">
        <v>44358</v>
      </c>
      <c r="M507" s="115">
        <v>44509</v>
      </c>
      <c r="N507" s="115">
        <v>45245</v>
      </c>
      <c r="O507" s="116" t="s">
        <v>66</v>
      </c>
      <c r="P507" s="114"/>
      <c r="Q507" s="114"/>
      <c r="R507" s="114"/>
    </row>
    <row r="508" spans="1:18" ht="28.35" customHeight="1" x14ac:dyDescent="0.2">
      <c r="A508" s="22" t="s">
        <v>1800</v>
      </c>
      <c r="B508" s="23" t="s">
        <v>1801</v>
      </c>
      <c r="C508" s="23" t="s">
        <v>69</v>
      </c>
      <c r="D508" s="23" t="s">
        <v>70</v>
      </c>
      <c r="E508" s="22" t="s">
        <v>1802</v>
      </c>
      <c r="F508" s="23" t="s">
        <v>1803</v>
      </c>
      <c r="G508" s="121">
        <v>590500</v>
      </c>
      <c r="H508" s="121">
        <v>590500</v>
      </c>
      <c r="I508" s="113">
        <v>0</v>
      </c>
      <c r="J508" s="114"/>
      <c r="K508" s="114"/>
      <c r="L508" s="115">
        <v>45292</v>
      </c>
      <c r="M508" s="115">
        <v>45968</v>
      </c>
      <c r="N508" s="115">
        <v>46002</v>
      </c>
      <c r="O508" s="116" t="s">
        <v>66</v>
      </c>
      <c r="P508" s="114"/>
      <c r="Q508" s="114"/>
      <c r="R508" s="114"/>
    </row>
    <row r="509" spans="1:18" ht="28.35" customHeight="1" x14ac:dyDescent="0.2">
      <c r="A509" s="22" t="s">
        <v>1804</v>
      </c>
      <c r="B509" s="23" t="s">
        <v>1805</v>
      </c>
      <c r="C509" s="23" t="s">
        <v>69</v>
      </c>
      <c r="D509" s="23" t="s">
        <v>70</v>
      </c>
      <c r="E509" s="22" t="s">
        <v>1806</v>
      </c>
      <c r="F509" s="23" t="s">
        <v>1807</v>
      </c>
      <c r="G509" s="121">
        <v>620000</v>
      </c>
      <c r="H509" s="121">
        <v>620000</v>
      </c>
      <c r="I509" s="113">
        <v>0</v>
      </c>
      <c r="J509" s="114"/>
      <c r="K509" s="114"/>
      <c r="L509" s="115">
        <v>45369</v>
      </c>
      <c r="M509" s="115">
        <v>45369</v>
      </c>
      <c r="N509" s="115">
        <v>45931</v>
      </c>
      <c r="O509" s="116" t="s">
        <v>66</v>
      </c>
      <c r="P509" s="114"/>
      <c r="Q509" s="114"/>
      <c r="R509" s="114"/>
    </row>
    <row r="510" spans="1:18" ht="28.35" customHeight="1" x14ac:dyDescent="0.2">
      <c r="A510" s="22" t="s">
        <v>1808</v>
      </c>
      <c r="B510" s="23" t="s">
        <v>1809</v>
      </c>
      <c r="C510" s="23" t="s">
        <v>69</v>
      </c>
      <c r="D510" s="23" t="s">
        <v>70</v>
      </c>
      <c r="E510" s="22" t="s">
        <v>1810</v>
      </c>
      <c r="F510" s="23" t="s">
        <v>1811</v>
      </c>
      <c r="G510" s="121">
        <v>1134370.75</v>
      </c>
      <c r="H510" s="121">
        <v>1134370.75</v>
      </c>
      <c r="I510" s="113">
        <v>0</v>
      </c>
      <c r="J510" s="114"/>
      <c r="K510" s="114"/>
      <c r="L510" s="115">
        <v>45601</v>
      </c>
      <c r="M510" s="115">
        <v>45601</v>
      </c>
      <c r="N510" s="115">
        <v>45957</v>
      </c>
      <c r="O510" s="116" t="s">
        <v>66</v>
      </c>
      <c r="P510" s="114"/>
      <c r="Q510" s="114"/>
      <c r="R510" s="114"/>
    </row>
    <row r="511" spans="1:18" ht="28.35" customHeight="1" x14ac:dyDescent="0.2">
      <c r="A511" s="22" t="s">
        <v>1812</v>
      </c>
      <c r="B511" s="23" t="s">
        <v>1813</v>
      </c>
      <c r="C511" s="23" t="s">
        <v>69</v>
      </c>
      <c r="D511" s="23" t="s">
        <v>70</v>
      </c>
      <c r="E511" s="22" t="s">
        <v>1814</v>
      </c>
      <c r="F511" s="23" t="s">
        <v>1815</v>
      </c>
      <c r="G511" s="121">
        <v>800000</v>
      </c>
      <c r="H511" s="121">
        <v>800000</v>
      </c>
      <c r="I511" s="113">
        <v>0</v>
      </c>
      <c r="J511" s="114"/>
      <c r="K511" s="114"/>
      <c r="L511" s="115">
        <v>45631</v>
      </c>
      <c r="M511" s="115">
        <v>45777</v>
      </c>
      <c r="N511" s="115">
        <v>45996</v>
      </c>
      <c r="O511" s="116" t="s">
        <v>66</v>
      </c>
      <c r="P511" s="114"/>
      <c r="Q511" s="114"/>
      <c r="R511" s="114"/>
    </row>
    <row r="512" spans="1:18" ht="28.35" customHeight="1" x14ac:dyDescent="0.2">
      <c r="A512" s="22" t="s">
        <v>1818</v>
      </c>
      <c r="B512" s="23" t="s">
        <v>1819</v>
      </c>
      <c r="C512" s="23" t="s">
        <v>69</v>
      </c>
      <c r="D512" s="23" t="s">
        <v>70</v>
      </c>
      <c r="E512" s="22" t="s">
        <v>1820</v>
      </c>
      <c r="F512" s="23" t="s">
        <v>1821</v>
      </c>
      <c r="G512" s="121">
        <v>918600</v>
      </c>
      <c r="H512" s="121">
        <v>918600</v>
      </c>
      <c r="I512" s="113">
        <v>0</v>
      </c>
      <c r="J512" s="114"/>
      <c r="K512" s="114"/>
      <c r="L512" s="115">
        <v>45658</v>
      </c>
      <c r="M512" s="115">
        <v>45740</v>
      </c>
      <c r="N512" s="115">
        <v>45979</v>
      </c>
      <c r="O512" s="116" t="s">
        <v>66</v>
      </c>
      <c r="P512" s="114"/>
      <c r="Q512" s="114"/>
      <c r="R512" s="114"/>
    </row>
    <row r="513" spans="1:18" ht="28.35" customHeight="1" x14ac:dyDescent="0.2">
      <c r="A513" s="22" t="s">
        <v>1822</v>
      </c>
      <c r="B513" s="23" t="s">
        <v>1823</v>
      </c>
      <c r="C513" s="23" t="s">
        <v>69</v>
      </c>
      <c r="D513" s="23" t="s">
        <v>70</v>
      </c>
      <c r="E513" s="22" t="s">
        <v>1824</v>
      </c>
      <c r="F513" s="23" t="s">
        <v>1825</v>
      </c>
      <c r="G513" s="121">
        <v>740000</v>
      </c>
      <c r="H513" s="121">
        <v>740000</v>
      </c>
      <c r="I513" s="113">
        <v>0</v>
      </c>
      <c r="J513" s="114"/>
      <c r="K513" s="114"/>
      <c r="L513" s="115">
        <v>45793</v>
      </c>
      <c r="M513" s="115">
        <v>45793</v>
      </c>
      <c r="N513" s="115">
        <v>45995</v>
      </c>
      <c r="O513" s="116" t="s">
        <v>66</v>
      </c>
      <c r="P513" s="114"/>
      <c r="Q513" s="114"/>
      <c r="R513" s="114"/>
    </row>
    <row r="514" spans="1:18" ht="28.35" customHeight="1" x14ac:dyDescent="0.2">
      <c r="A514" s="22" t="s">
        <v>1826</v>
      </c>
      <c r="B514" s="23" t="s">
        <v>1827</v>
      </c>
      <c r="C514" s="23" t="s">
        <v>69</v>
      </c>
      <c r="D514" s="23" t="s">
        <v>70</v>
      </c>
      <c r="E514" s="22" t="s">
        <v>1828</v>
      </c>
      <c r="F514" s="23" t="s">
        <v>1829</v>
      </c>
      <c r="G514" s="121">
        <v>699995.69</v>
      </c>
      <c r="H514" s="121">
        <v>699995.69</v>
      </c>
      <c r="I514" s="113">
        <v>0</v>
      </c>
      <c r="J514" s="114"/>
      <c r="K514" s="114"/>
      <c r="L514" s="115">
        <v>45821</v>
      </c>
      <c r="M514" s="115">
        <v>45821</v>
      </c>
      <c r="N514" s="115">
        <v>46003</v>
      </c>
      <c r="O514" s="116" t="s">
        <v>66</v>
      </c>
      <c r="P514" s="114"/>
      <c r="Q514" s="114"/>
      <c r="R514" s="114"/>
    </row>
    <row r="515" spans="1:18" ht="28.35" customHeight="1" x14ac:dyDescent="0.2">
      <c r="A515" s="22" t="s">
        <v>1834</v>
      </c>
      <c r="B515" s="23" t="s">
        <v>1835</v>
      </c>
      <c r="C515" s="23" t="s">
        <v>69</v>
      </c>
      <c r="D515" s="23" t="s">
        <v>104</v>
      </c>
      <c r="E515" s="22" t="s">
        <v>1836</v>
      </c>
      <c r="F515" s="23" t="s">
        <v>1837</v>
      </c>
      <c r="G515" s="121">
        <v>70000000</v>
      </c>
      <c r="H515" s="121">
        <v>70000000</v>
      </c>
      <c r="I515" s="113">
        <v>0</v>
      </c>
      <c r="J515" s="114"/>
      <c r="K515" s="114"/>
      <c r="L515" s="115" t="s">
        <v>48</v>
      </c>
      <c r="M515" s="115" t="s">
        <v>49</v>
      </c>
      <c r="N515" s="115" t="s">
        <v>50</v>
      </c>
      <c r="O515" s="116" t="s">
        <v>118</v>
      </c>
      <c r="P515" s="114"/>
      <c r="Q515" s="114"/>
      <c r="R515" s="114"/>
    </row>
    <row r="516" spans="1:18" ht="28.35" customHeight="1" x14ac:dyDescent="0.2">
      <c r="A516" s="22" t="s">
        <v>1860</v>
      </c>
      <c r="B516" s="23" t="s">
        <v>460</v>
      </c>
      <c r="C516" s="23" t="s">
        <v>69</v>
      </c>
      <c r="D516" s="23" t="s">
        <v>91</v>
      </c>
      <c r="E516" s="22"/>
      <c r="F516" s="23" t="s">
        <v>1861</v>
      </c>
      <c r="G516" s="121">
        <v>100000000</v>
      </c>
      <c r="H516" s="121">
        <v>100000000</v>
      </c>
      <c r="I516" s="113">
        <v>0</v>
      </c>
      <c r="J516" s="114"/>
      <c r="K516" s="114"/>
      <c r="L516" s="115" t="s">
        <v>1871</v>
      </c>
      <c r="M516" s="115" t="s">
        <v>1873</v>
      </c>
      <c r="N516" s="115" t="s">
        <v>1877</v>
      </c>
      <c r="O516" s="116" t="s">
        <v>1878</v>
      </c>
      <c r="P516" s="114"/>
      <c r="Q516" s="114"/>
      <c r="R516" s="114"/>
    </row>
    <row r="517" spans="1:18" ht="28.35" customHeight="1" x14ac:dyDescent="0.2">
      <c r="A517" s="22" t="s">
        <v>51</v>
      </c>
      <c r="B517" s="23" t="s">
        <v>52</v>
      </c>
      <c r="C517" s="23" t="s">
        <v>53</v>
      </c>
      <c r="D517" s="23" t="s">
        <v>54</v>
      </c>
      <c r="E517" s="22" t="s">
        <v>55</v>
      </c>
      <c r="F517" s="23" t="s">
        <v>56</v>
      </c>
      <c r="G517" s="121">
        <v>528100</v>
      </c>
      <c r="H517" s="121">
        <v>528100</v>
      </c>
      <c r="I517" s="113">
        <v>0</v>
      </c>
      <c r="J517" s="114"/>
      <c r="K517" s="114"/>
      <c r="L517" s="118"/>
      <c r="M517" s="118"/>
      <c r="N517" s="115">
        <v>45701</v>
      </c>
      <c r="O517" s="116" t="s">
        <v>48</v>
      </c>
      <c r="P517" s="114"/>
      <c r="Q517" s="114"/>
      <c r="R517" s="114"/>
    </row>
    <row r="518" spans="1:18" ht="28.35" customHeight="1" x14ac:dyDescent="0.2">
      <c r="A518" s="22" t="s">
        <v>275</v>
      </c>
      <c r="B518" s="23" t="s">
        <v>276</v>
      </c>
      <c r="C518" s="23" t="s">
        <v>53</v>
      </c>
      <c r="D518" s="23" t="s">
        <v>54</v>
      </c>
      <c r="E518" s="22" t="s">
        <v>277</v>
      </c>
      <c r="F518" s="23" t="s">
        <v>278</v>
      </c>
      <c r="G518" s="121">
        <v>2180000</v>
      </c>
      <c r="H518" s="121">
        <v>2180000</v>
      </c>
      <c r="I518" s="113">
        <v>0</v>
      </c>
      <c r="J518" s="114"/>
      <c r="K518" s="114"/>
      <c r="L518" s="115">
        <v>45748</v>
      </c>
      <c r="M518" s="116" t="s">
        <v>279</v>
      </c>
      <c r="N518" s="116" t="s">
        <v>48</v>
      </c>
      <c r="O518" s="116" t="s">
        <v>113</v>
      </c>
      <c r="P518" s="114"/>
      <c r="Q518" s="114"/>
      <c r="R518" s="114"/>
    </row>
    <row r="519" spans="1:18" ht="28.35" customHeight="1" x14ac:dyDescent="0.2">
      <c r="A519" s="22" t="s">
        <v>280</v>
      </c>
      <c r="B519" s="23" t="s">
        <v>276</v>
      </c>
      <c r="C519" s="23" t="s">
        <v>53</v>
      </c>
      <c r="D519" s="23" t="s">
        <v>54</v>
      </c>
      <c r="E519" s="22" t="s">
        <v>281</v>
      </c>
      <c r="F519" s="23" t="s">
        <v>282</v>
      </c>
      <c r="G519" s="121">
        <v>2200000</v>
      </c>
      <c r="H519" s="121">
        <v>2200000</v>
      </c>
      <c r="I519" s="113">
        <v>0</v>
      </c>
      <c r="J519" s="114"/>
      <c r="K519" s="114"/>
      <c r="L519" s="115">
        <v>45412</v>
      </c>
      <c r="M519" s="116" t="s">
        <v>48</v>
      </c>
      <c r="N519" s="116" t="s">
        <v>66</v>
      </c>
      <c r="O519" s="116" t="s">
        <v>113</v>
      </c>
      <c r="P519" s="114"/>
      <c r="Q519" s="114"/>
      <c r="R519" s="114"/>
    </row>
    <row r="520" spans="1:18" ht="28.35" customHeight="1" x14ac:dyDescent="0.2">
      <c r="A520" s="22" t="s">
        <v>283</v>
      </c>
      <c r="B520" s="23" t="s">
        <v>284</v>
      </c>
      <c r="C520" s="23" t="s">
        <v>53</v>
      </c>
      <c r="D520" s="23" t="s">
        <v>54</v>
      </c>
      <c r="E520" s="22" t="s">
        <v>285</v>
      </c>
      <c r="F520" s="23" t="s">
        <v>286</v>
      </c>
      <c r="G520" s="121">
        <v>3708067.64</v>
      </c>
      <c r="H520" s="121">
        <v>3708067.64</v>
      </c>
      <c r="I520" s="113">
        <v>0</v>
      </c>
      <c r="J520" s="114"/>
      <c r="K520" s="114"/>
      <c r="L520" s="115">
        <v>44321</v>
      </c>
      <c r="M520" s="115">
        <v>45593</v>
      </c>
      <c r="N520" s="115" t="s">
        <v>48</v>
      </c>
      <c r="O520" s="116" t="s">
        <v>113</v>
      </c>
      <c r="P520" s="114"/>
      <c r="Q520" s="114"/>
      <c r="R520" s="114"/>
    </row>
    <row r="521" spans="1:18" ht="28.35" customHeight="1" x14ac:dyDescent="0.2">
      <c r="A521" s="22" t="s">
        <v>287</v>
      </c>
      <c r="B521" s="23" t="s">
        <v>288</v>
      </c>
      <c r="C521" s="23" t="s">
        <v>53</v>
      </c>
      <c r="D521" s="23" t="s">
        <v>54</v>
      </c>
      <c r="E521" s="22" t="s">
        <v>289</v>
      </c>
      <c r="F521" s="23" t="s">
        <v>290</v>
      </c>
      <c r="G521" s="121">
        <v>1250000</v>
      </c>
      <c r="H521" s="121">
        <v>1250000</v>
      </c>
      <c r="I521" s="113">
        <v>0</v>
      </c>
      <c r="J521" s="114"/>
      <c r="K521" s="114"/>
      <c r="L521" s="115">
        <v>45544</v>
      </c>
      <c r="M521" s="115">
        <v>45649</v>
      </c>
      <c r="N521" s="115">
        <v>45947</v>
      </c>
      <c r="O521" s="116" t="s">
        <v>107</v>
      </c>
      <c r="P521" s="114"/>
      <c r="Q521" s="114"/>
      <c r="R521" s="114"/>
    </row>
    <row r="522" spans="1:18" ht="28.35" customHeight="1" x14ac:dyDescent="0.2">
      <c r="A522" s="22" t="s">
        <v>291</v>
      </c>
      <c r="B522" s="23" t="s">
        <v>292</v>
      </c>
      <c r="C522" s="23" t="s">
        <v>53</v>
      </c>
      <c r="D522" s="23" t="s">
        <v>54</v>
      </c>
      <c r="E522" s="22" t="s">
        <v>293</v>
      </c>
      <c r="F522" s="23" t="s">
        <v>294</v>
      </c>
      <c r="G522" s="121">
        <v>855000</v>
      </c>
      <c r="H522" s="121">
        <v>855000</v>
      </c>
      <c r="I522" s="113">
        <v>0</v>
      </c>
      <c r="J522" s="114"/>
      <c r="K522" s="114"/>
      <c r="L522" s="115">
        <v>44445</v>
      </c>
      <c r="M522" s="115">
        <v>45820</v>
      </c>
      <c r="N522" s="115">
        <v>46002</v>
      </c>
      <c r="O522" s="116" t="s">
        <v>107</v>
      </c>
      <c r="P522" s="114"/>
      <c r="Q522" s="114"/>
      <c r="R522" s="114"/>
    </row>
    <row r="523" spans="1:18" ht="28.35" customHeight="1" x14ac:dyDescent="0.2">
      <c r="A523" s="22" t="s">
        <v>295</v>
      </c>
      <c r="B523" s="23" t="s">
        <v>292</v>
      </c>
      <c r="C523" s="23" t="s">
        <v>53</v>
      </c>
      <c r="D523" s="23" t="s">
        <v>54</v>
      </c>
      <c r="E523" s="22" t="s">
        <v>296</v>
      </c>
      <c r="F523" s="23" t="s">
        <v>297</v>
      </c>
      <c r="G523" s="121">
        <v>2990000</v>
      </c>
      <c r="H523" s="121">
        <v>2990000</v>
      </c>
      <c r="I523" s="113">
        <v>0</v>
      </c>
      <c r="J523" s="114"/>
      <c r="K523" s="114"/>
      <c r="L523" s="115">
        <v>44521</v>
      </c>
      <c r="M523" s="115">
        <v>45743</v>
      </c>
      <c r="N523" s="115">
        <v>45957</v>
      </c>
      <c r="O523" s="116" t="s">
        <v>107</v>
      </c>
      <c r="P523" s="114"/>
      <c r="Q523" s="114"/>
      <c r="R523" s="114"/>
    </row>
    <row r="524" spans="1:18" ht="28.35" customHeight="1" x14ac:dyDescent="0.2">
      <c r="A524" s="22" t="s">
        <v>298</v>
      </c>
      <c r="B524" s="23" t="s">
        <v>299</v>
      </c>
      <c r="C524" s="23" t="s">
        <v>53</v>
      </c>
      <c r="D524" s="23" t="s">
        <v>54</v>
      </c>
      <c r="E524" s="22" t="s">
        <v>300</v>
      </c>
      <c r="F524" s="23" t="s">
        <v>301</v>
      </c>
      <c r="G524" s="121">
        <v>500000</v>
      </c>
      <c r="H524" s="121">
        <v>500000</v>
      </c>
      <c r="I524" s="113">
        <v>0</v>
      </c>
      <c r="J524" s="114"/>
      <c r="K524" s="114"/>
      <c r="L524" s="115" t="s">
        <v>48</v>
      </c>
      <c r="M524" s="115" t="s">
        <v>48</v>
      </c>
      <c r="N524" s="115" t="s">
        <v>66</v>
      </c>
      <c r="O524" s="116" t="s">
        <v>113</v>
      </c>
      <c r="P524" s="114"/>
      <c r="Q524" s="114"/>
      <c r="R524" s="114"/>
    </row>
    <row r="525" spans="1:18" ht="28.35" customHeight="1" x14ac:dyDescent="0.2">
      <c r="A525" s="22" t="s">
        <v>302</v>
      </c>
      <c r="B525" s="23" t="s">
        <v>303</v>
      </c>
      <c r="C525" s="23" t="s">
        <v>53</v>
      </c>
      <c r="D525" s="23" t="s">
        <v>54</v>
      </c>
      <c r="E525" s="22" t="s">
        <v>304</v>
      </c>
      <c r="F525" s="23" t="s">
        <v>305</v>
      </c>
      <c r="G525" s="121">
        <v>2795767.88</v>
      </c>
      <c r="H525" s="121">
        <v>2795767.88</v>
      </c>
      <c r="I525" s="113">
        <v>0</v>
      </c>
      <c r="J525" s="114"/>
      <c r="K525" s="114"/>
      <c r="L525" s="115">
        <v>44445</v>
      </c>
      <c r="M525" s="116" t="s">
        <v>48</v>
      </c>
      <c r="N525" s="116" t="s">
        <v>66</v>
      </c>
      <c r="O525" s="116" t="s">
        <v>113</v>
      </c>
      <c r="P525" s="114"/>
      <c r="Q525" s="114"/>
      <c r="R525" s="114"/>
    </row>
    <row r="526" spans="1:18" ht="28.35" customHeight="1" x14ac:dyDescent="0.2">
      <c r="A526" s="22" t="s">
        <v>306</v>
      </c>
      <c r="B526" s="23" t="s">
        <v>303</v>
      </c>
      <c r="C526" s="23" t="s">
        <v>53</v>
      </c>
      <c r="D526" s="23" t="s">
        <v>54</v>
      </c>
      <c r="E526" s="22" t="s">
        <v>307</v>
      </c>
      <c r="F526" s="23" t="s">
        <v>308</v>
      </c>
      <c r="G526" s="121">
        <v>1166001.3500000001</v>
      </c>
      <c r="H526" s="121">
        <v>1166001.3500000001</v>
      </c>
      <c r="I526" s="113">
        <v>0</v>
      </c>
      <c r="J526" s="114"/>
      <c r="K526" s="114"/>
      <c r="L526" s="115">
        <v>44521</v>
      </c>
      <c r="M526" s="116" t="s">
        <v>48</v>
      </c>
      <c r="N526" s="116" t="s">
        <v>66</v>
      </c>
      <c r="O526" s="116" t="s">
        <v>113</v>
      </c>
      <c r="P526" s="114"/>
      <c r="Q526" s="114"/>
      <c r="R526" s="114"/>
    </row>
    <row r="527" spans="1:18" ht="28.35" customHeight="1" x14ac:dyDescent="0.2">
      <c r="A527" s="22" t="s">
        <v>309</v>
      </c>
      <c r="B527" s="23" t="s">
        <v>310</v>
      </c>
      <c r="C527" s="23" t="s">
        <v>53</v>
      </c>
      <c r="D527" s="23" t="s">
        <v>54</v>
      </c>
      <c r="E527" s="22" t="s">
        <v>311</v>
      </c>
      <c r="F527" s="23" t="s">
        <v>312</v>
      </c>
      <c r="G527" s="121">
        <v>2618700</v>
      </c>
      <c r="H527" s="121">
        <v>2618700</v>
      </c>
      <c r="I527" s="113">
        <v>0</v>
      </c>
      <c r="J527" s="114"/>
      <c r="K527" s="114"/>
      <c r="L527" s="115">
        <v>45736</v>
      </c>
      <c r="M527" s="115">
        <v>45832</v>
      </c>
      <c r="N527" s="115">
        <v>45975</v>
      </c>
      <c r="O527" s="116" t="s">
        <v>107</v>
      </c>
      <c r="P527" s="114"/>
      <c r="Q527" s="114"/>
      <c r="R527" s="114"/>
    </row>
    <row r="528" spans="1:18" ht="28.35" customHeight="1" x14ac:dyDescent="0.2">
      <c r="A528" s="22" t="s">
        <v>313</v>
      </c>
      <c r="B528" s="23" t="s">
        <v>314</v>
      </c>
      <c r="C528" s="23" t="s">
        <v>53</v>
      </c>
      <c r="D528" s="23" t="s">
        <v>54</v>
      </c>
      <c r="E528" s="22" t="s">
        <v>315</v>
      </c>
      <c r="F528" s="23" t="s">
        <v>316</v>
      </c>
      <c r="G528" s="121">
        <v>2190000</v>
      </c>
      <c r="H528" s="121">
        <v>2190000</v>
      </c>
      <c r="I528" s="113">
        <v>0</v>
      </c>
      <c r="J528" s="114"/>
      <c r="K528" s="114"/>
      <c r="L528" s="115">
        <v>45762</v>
      </c>
      <c r="M528" s="115">
        <v>45823</v>
      </c>
      <c r="N528" s="115">
        <v>46003</v>
      </c>
      <c r="O528" s="116" t="s">
        <v>107</v>
      </c>
      <c r="P528" s="114"/>
      <c r="Q528" s="114"/>
      <c r="R528" s="114"/>
    </row>
    <row r="529" spans="1:18" ht="28.35" customHeight="1" x14ac:dyDescent="0.2">
      <c r="A529" s="22" t="s">
        <v>317</v>
      </c>
      <c r="B529" s="23" t="s">
        <v>318</v>
      </c>
      <c r="C529" s="23" t="s">
        <v>53</v>
      </c>
      <c r="D529" s="23" t="s">
        <v>54</v>
      </c>
      <c r="E529" s="22" t="s">
        <v>319</v>
      </c>
      <c r="F529" s="23" t="s">
        <v>320</v>
      </c>
      <c r="G529" s="121">
        <v>1499954.5</v>
      </c>
      <c r="H529" s="121">
        <v>1499954.5</v>
      </c>
      <c r="I529" s="113">
        <v>0</v>
      </c>
      <c r="J529" s="114"/>
      <c r="K529" s="114"/>
      <c r="L529" s="115">
        <v>45811</v>
      </c>
      <c r="M529" s="116" t="s">
        <v>279</v>
      </c>
      <c r="N529" s="116" t="s">
        <v>48</v>
      </c>
      <c r="O529" s="116" t="s">
        <v>113</v>
      </c>
      <c r="P529" s="114"/>
      <c r="Q529" s="114"/>
      <c r="R529" s="114"/>
    </row>
    <row r="530" spans="1:18" ht="28.35" customHeight="1" x14ac:dyDescent="0.2">
      <c r="A530" s="22" t="s">
        <v>321</v>
      </c>
      <c r="B530" s="23" t="s">
        <v>322</v>
      </c>
      <c r="C530" s="23" t="s">
        <v>53</v>
      </c>
      <c r="D530" s="23" t="s">
        <v>54</v>
      </c>
      <c r="E530" s="22" t="s">
        <v>323</v>
      </c>
      <c r="F530" s="23" t="s">
        <v>324</v>
      </c>
      <c r="G530" s="121">
        <v>505000</v>
      </c>
      <c r="H530" s="121">
        <v>505000</v>
      </c>
      <c r="I530" s="113">
        <v>0</v>
      </c>
      <c r="J530" s="114"/>
      <c r="K530" s="114"/>
      <c r="L530" s="115">
        <v>45811</v>
      </c>
      <c r="M530" s="116" t="s">
        <v>48</v>
      </c>
      <c r="N530" s="116" t="s">
        <v>66</v>
      </c>
      <c r="O530" s="116" t="s">
        <v>113</v>
      </c>
      <c r="P530" s="114"/>
      <c r="Q530" s="114"/>
      <c r="R530" s="114"/>
    </row>
    <row r="531" spans="1:18" ht="28.35" customHeight="1" x14ac:dyDescent="0.2">
      <c r="A531" s="22" t="s">
        <v>331</v>
      </c>
      <c r="B531" s="23" t="s">
        <v>332</v>
      </c>
      <c r="C531" s="23" t="s">
        <v>53</v>
      </c>
      <c r="D531" s="23" t="s">
        <v>54</v>
      </c>
      <c r="E531" s="22" t="s">
        <v>333</v>
      </c>
      <c r="F531" s="23" t="s">
        <v>334</v>
      </c>
      <c r="G531" s="121">
        <v>9875971.5800000001</v>
      </c>
      <c r="H531" s="121">
        <v>9875971.5800000001</v>
      </c>
      <c r="I531" s="113">
        <v>0</v>
      </c>
      <c r="J531" s="114"/>
      <c r="K531" s="114"/>
      <c r="L531" s="115" t="s">
        <v>48</v>
      </c>
      <c r="M531" s="115" t="s">
        <v>48</v>
      </c>
      <c r="N531" s="115" t="s">
        <v>66</v>
      </c>
      <c r="O531" s="116" t="s">
        <v>107</v>
      </c>
      <c r="P531" s="114"/>
      <c r="Q531" s="114"/>
      <c r="R531" s="114"/>
    </row>
    <row r="532" spans="1:18" ht="28.35" customHeight="1" x14ac:dyDescent="0.2">
      <c r="A532" s="22" t="s">
        <v>348</v>
      </c>
      <c r="B532" s="23" t="s">
        <v>349</v>
      </c>
      <c r="C532" s="23" t="s">
        <v>53</v>
      </c>
      <c r="D532" s="23" t="s">
        <v>54</v>
      </c>
      <c r="E532" s="22" t="s">
        <v>350</v>
      </c>
      <c r="F532" s="23" t="s">
        <v>351</v>
      </c>
      <c r="G532" s="121">
        <v>1343000</v>
      </c>
      <c r="H532" s="121">
        <v>1343000</v>
      </c>
      <c r="I532" s="113">
        <v>0</v>
      </c>
      <c r="J532" s="114"/>
      <c r="K532" s="114"/>
      <c r="L532" s="115">
        <v>45464</v>
      </c>
      <c r="M532" s="116" t="s">
        <v>279</v>
      </c>
      <c r="N532" s="116" t="s">
        <v>48</v>
      </c>
      <c r="O532" s="116" t="s">
        <v>113</v>
      </c>
      <c r="P532" s="114"/>
      <c r="Q532" s="114"/>
      <c r="R532" s="114"/>
    </row>
    <row r="533" spans="1:18" ht="28.35" customHeight="1" x14ac:dyDescent="0.2">
      <c r="A533" s="22" t="s">
        <v>356</v>
      </c>
      <c r="B533" s="23" t="s">
        <v>349</v>
      </c>
      <c r="C533" s="23" t="s">
        <v>53</v>
      </c>
      <c r="D533" s="23" t="s">
        <v>54</v>
      </c>
      <c r="E533" s="22" t="s">
        <v>357</v>
      </c>
      <c r="F533" s="23" t="s">
        <v>358</v>
      </c>
      <c r="G533" s="121">
        <v>1150000</v>
      </c>
      <c r="H533" s="121">
        <v>1150000</v>
      </c>
      <c r="I533" s="113">
        <v>0</v>
      </c>
      <c r="J533" s="114"/>
      <c r="K533" s="114"/>
      <c r="L533" s="115">
        <v>45798</v>
      </c>
      <c r="M533" s="116" t="s">
        <v>279</v>
      </c>
      <c r="N533" s="116" t="s">
        <v>48</v>
      </c>
      <c r="O533" s="116" t="s">
        <v>113</v>
      </c>
      <c r="P533" s="114"/>
      <c r="Q533" s="114"/>
      <c r="R533" s="114"/>
    </row>
    <row r="534" spans="1:18" ht="28.35" customHeight="1" x14ac:dyDescent="0.2">
      <c r="A534" s="22" t="s">
        <v>359</v>
      </c>
      <c r="B534" s="23" t="s">
        <v>360</v>
      </c>
      <c r="C534" s="23" t="s">
        <v>53</v>
      </c>
      <c r="D534" s="23" t="s">
        <v>54</v>
      </c>
      <c r="E534" s="22" t="s">
        <v>361</v>
      </c>
      <c r="F534" s="23" t="s">
        <v>362</v>
      </c>
      <c r="G534" s="121">
        <v>3721555.83</v>
      </c>
      <c r="H534" s="121">
        <v>3721555.83</v>
      </c>
      <c r="I534" s="113">
        <v>0</v>
      </c>
      <c r="J534" s="114"/>
      <c r="K534" s="114"/>
      <c r="L534" s="115">
        <v>43080</v>
      </c>
      <c r="M534" s="115">
        <v>45405</v>
      </c>
      <c r="N534" s="115">
        <v>45937</v>
      </c>
      <c r="O534" s="116" t="s">
        <v>107</v>
      </c>
      <c r="P534" s="114"/>
      <c r="Q534" s="114"/>
      <c r="R534" s="114"/>
    </row>
    <row r="535" spans="1:18" ht="28.35" customHeight="1" x14ac:dyDescent="0.2">
      <c r="A535" s="22" t="s">
        <v>363</v>
      </c>
      <c r="B535" s="23" t="s">
        <v>364</v>
      </c>
      <c r="C535" s="23" t="s">
        <v>53</v>
      </c>
      <c r="D535" s="23" t="s">
        <v>54</v>
      </c>
      <c r="E535" s="22" t="s">
        <v>365</v>
      </c>
      <c r="F535" s="23" t="s">
        <v>366</v>
      </c>
      <c r="G535" s="121">
        <v>1120000</v>
      </c>
      <c r="H535" s="121">
        <v>1120000</v>
      </c>
      <c r="I535" s="113">
        <v>0</v>
      </c>
      <c r="J535" s="114"/>
      <c r="K535" s="114"/>
      <c r="L535" s="115">
        <v>44656</v>
      </c>
      <c r="M535" s="115">
        <v>45762</v>
      </c>
      <c r="N535" s="115">
        <v>45894</v>
      </c>
      <c r="O535" s="116" t="s">
        <v>107</v>
      </c>
      <c r="P535" s="114"/>
      <c r="Q535" s="114"/>
      <c r="R535" s="114"/>
    </row>
    <row r="536" spans="1:18" ht="28.35" customHeight="1" x14ac:dyDescent="0.2">
      <c r="A536" s="22" t="s">
        <v>376</v>
      </c>
      <c r="B536" s="23" t="s">
        <v>377</v>
      </c>
      <c r="C536" s="23" t="s">
        <v>53</v>
      </c>
      <c r="D536" s="23" t="s">
        <v>54</v>
      </c>
      <c r="E536" s="22" t="s">
        <v>378</v>
      </c>
      <c r="F536" s="23" t="s">
        <v>379</v>
      </c>
      <c r="G536" s="121">
        <v>3415000</v>
      </c>
      <c r="H536" s="121">
        <v>3415000</v>
      </c>
      <c r="I536" s="113">
        <v>0</v>
      </c>
      <c r="J536" s="114"/>
      <c r="K536" s="114"/>
      <c r="L536" s="115">
        <v>45411</v>
      </c>
      <c r="M536" s="115">
        <v>45411</v>
      </c>
      <c r="N536" s="115">
        <v>45972</v>
      </c>
      <c r="O536" s="116" t="s">
        <v>107</v>
      </c>
      <c r="P536" s="114"/>
      <c r="Q536" s="114"/>
      <c r="R536" s="114"/>
    </row>
    <row r="537" spans="1:18" ht="28.35" customHeight="1" x14ac:dyDescent="0.2">
      <c r="A537" s="22" t="s">
        <v>384</v>
      </c>
      <c r="B537" s="23" t="s">
        <v>385</v>
      </c>
      <c r="C537" s="23" t="s">
        <v>53</v>
      </c>
      <c r="D537" s="23" t="s">
        <v>54</v>
      </c>
      <c r="E537" s="22" t="s">
        <v>386</v>
      </c>
      <c r="F537" s="23" t="s">
        <v>387</v>
      </c>
      <c r="G537" s="121">
        <v>1000000</v>
      </c>
      <c r="H537" s="121">
        <v>960000</v>
      </c>
      <c r="I537" s="113">
        <v>40000</v>
      </c>
      <c r="J537" s="114"/>
      <c r="K537" s="114"/>
      <c r="L537" s="115">
        <v>45566</v>
      </c>
      <c r="M537" s="115">
        <v>45566</v>
      </c>
      <c r="N537" s="115">
        <v>45901</v>
      </c>
      <c r="O537" s="116" t="s">
        <v>107</v>
      </c>
      <c r="P537" s="114"/>
      <c r="Q537" s="114"/>
      <c r="R537" s="114"/>
    </row>
    <row r="538" spans="1:18" ht="28.35" customHeight="1" x14ac:dyDescent="0.2">
      <c r="A538" s="22" t="s">
        <v>388</v>
      </c>
      <c r="B538" s="23" t="s">
        <v>210</v>
      </c>
      <c r="C538" s="23" t="s">
        <v>53</v>
      </c>
      <c r="D538" s="23" t="s">
        <v>54</v>
      </c>
      <c r="E538" s="22" t="s">
        <v>389</v>
      </c>
      <c r="F538" s="23" t="s">
        <v>390</v>
      </c>
      <c r="G538" s="121">
        <v>1150000</v>
      </c>
      <c r="H538" s="121">
        <v>1150000</v>
      </c>
      <c r="I538" s="113">
        <v>0</v>
      </c>
      <c r="J538" s="114"/>
      <c r="K538" s="114"/>
      <c r="L538" s="115">
        <v>45411</v>
      </c>
      <c r="M538" s="115">
        <v>45626</v>
      </c>
      <c r="N538" s="115" t="s">
        <v>48</v>
      </c>
      <c r="O538" s="116" t="s">
        <v>113</v>
      </c>
      <c r="P538" s="114"/>
      <c r="Q538" s="114"/>
      <c r="R538" s="114"/>
    </row>
    <row r="539" spans="1:18" ht="28.35" customHeight="1" x14ac:dyDescent="0.2">
      <c r="A539" s="22" t="s">
        <v>391</v>
      </c>
      <c r="B539" s="23" t="s">
        <v>392</v>
      </c>
      <c r="C539" s="23" t="s">
        <v>53</v>
      </c>
      <c r="D539" s="23" t="s">
        <v>54</v>
      </c>
      <c r="E539" s="22" t="s">
        <v>393</v>
      </c>
      <c r="F539" s="23" t="s">
        <v>394</v>
      </c>
      <c r="G539" s="121">
        <v>770000</v>
      </c>
      <c r="H539" s="121">
        <v>770000</v>
      </c>
      <c r="I539" s="113">
        <v>0</v>
      </c>
      <c r="J539" s="114"/>
      <c r="K539" s="114"/>
      <c r="L539" s="115">
        <v>45566</v>
      </c>
      <c r="M539" s="115">
        <v>45933</v>
      </c>
      <c r="N539" s="115">
        <v>46069</v>
      </c>
      <c r="O539" s="116" t="s">
        <v>107</v>
      </c>
      <c r="P539" s="114"/>
      <c r="Q539" s="114"/>
      <c r="R539" s="114"/>
    </row>
    <row r="540" spans="1:18" ht="28.35" customHeight="1" x14ac:dyDescent="0.2">
      <c r="A540" s="22" t="s">
        <v>395</v>
      </c>
      <c r="B540" s="23" t="s">
        <v>349</v>
      </c>
      <c r="C540" s="23" t="s">
        <v>53</v>
      </c>
      <c r="D540" s="23" t="s">
        <v>54</v>
      </c>
      <c r="E540" s="22" t="s">
        <v>396</v>
      </c>
      <c r="F540" s="23" t="s">
        <v>397</v>
      </c>
      <c r="G540" s="113">
        <v>2450000</v>
      </c>
      <c r="H540" s="113">
        <v>2450000</v>
      </c>
      <c r="I540" s="113">
        <v>0</v>
      </c>
      <c r="J540" s="114"/>
      <c r="K540" s="114"/>
      <c r="L540" s="115">
        <v>45566</v>
      </c>
      <c r="M540" s="115">
        <v>45595</v>
      </c>
      <c r="N540" s="115">
        <v>45771</v>
      </c>
      <c r="O540" s="116" t="s">
        <v>107</v>
      </c>
      <c r="P540" s="114"/>
      <c r="Q540" s="114"/>
      <c r="R540" s="114"/>
    </row>
    <row r="541" spans="1:18" ht="28.35" customHeight="1" x14ac:dyDescent="0.2">
      <c r="A541" s="22" t="s">
        <v>398</v>
      </c>
      <c r="B541" s="23" t="s">
        <v>399</v>
      </c>
      <c r="C541" s="23" t="s">
        <v>53</v>
      </c>
      <c r="D541" s="23" t="s">
        <v>54</v>
      </c>
      <c r="E541" s="22" t="s">
        <v>400</v>
      </c>
      <c r="F541" s="23" t="s">
        <v>401</v>
      </c>
      <c r="G541" s="121">
        <v>539964.93000000005</v>
      </c>
      <c r="H541" s="121">
        <v>539964.93000000005</v>
      </c>
      <c r="I541" s="113">
        <v>0</v>
      </c>
      <c r="J541" s="114"/>
      <c r="K541" s="114"/>
      <c r="L541" s="115">
        <v>45566</v>
      </c>
      <c r="M541" s="115">
        <v>45740</v>
      </c>
      <c r="N541" s="115">
        <v>45995</v>
      </c>
      <c r="O541" s="116" t="s">
        <v>107</v>
      </c>
      <c r="P541" s="114"/>
      <c r="Q541" s="114"/>
      <c r="R541" s="114"/>
    </row>
    <row r="542" spans="1:18" ht="28.35" customHeight="1" x14ac:dyDescent="0.2">
      <c r="A542" s="22" t="s">
        <v>402</v>
      </c>
      <c r="B542" s="23" t="s">
        <v>403</v>
      </c>
      <c r="C542" s="23" t="s">
        <v>53</v>
      </c>
      <c r="D542" s="23" t="s">
        <v>54</v>
      </c>
      <c r="E542" s="22" t="s">
        <v>404</v>
      </c>
      <c r="F542" s="23" t="s">
        <v>405</v>
      </c>
      <c r="G542" s="121">
        <v>660000</v>
      </c>
      <c r="H542" s="121">
        <v>660000</v>
      </c>
      <c r="I542" s="113">
        <v>0</v>
      </c>
      <c r="J542" s="114"/>
      <c r="K542" s="114"/>
      <c r="L542" s="115">
        <v>45650</v>
      </c>
      <c r="M542" s="115">
        <v>45656</v>
      </c>
      <c r="N542" s="115">
        <v>45946</v>
      </c>
      <c r="O542" s="116" t="s">
        <v>107</v>
      </c>
      <c r="P542" s="114"/>
      <c r="Q542" s="114"/>
      <c r="R542" s="114"/>
    </row>
    <row r="543" spans="1:18" ht="28.35" customHeight="1" x14ac:dyDescent="0.2">
      <c r="A543" s="22" t="s">
        <v>406</v>
      </c>
      <c r="B543" s="23" t="s">
        <v>288</v>
      </c>
      <c r="C543" s="23" t="s">
        <v>53</v>
      </c>
      <c r="D543" s="23" t="s">
        <v>54</v>
      </c>
      <c r="E543" s="22" t="s">
        <v>407</v>
      </c>
      <c r="F543" s="23" t="s">
        <v>408</v>
      </c>
      <c r="G543" s="121">
        <v>850000</v>
      </c>
      <c r="H543" s="121">
        <v>850000</v>
      </c>
      <c r="I543" s="113">
        <v>0</v>
      </c>
      <c r="J543" s="114"/>
      <c r="K543" s="114"/>
      <c r="L543" s="115">
        <v>45541</v>
      </c>
      <c r="M543" s="115">
        <v>45665</v>
      </c>
      <c r="N543" s="115">
        <v>45905</v>
      </c>
      <c r="O543" s="116" t="s">
        <v>107</v>
      </c>
      <c r="P543" s="114"/>
      <c r="Q543" s="114"/>
      <c r="R543" s="114"/>
    </row>
    <row r="544" spans="1:18" ht="28.35" customHeight="1" x14ac:dyDescent="0.2">
      <c r="A544" s="22" t="s">
        <v>409</v>
      </c>
      <c r="B544" s="23" t="s">
        <v>399</v>
      </c>
      <c r="C544" s="23" t="s">
        <v>53</v>
      </c>
      <c r="D544" s="23" t="s">
        <v>54</v>
      </c>
      <c r="E544" s="22" t="s">
        <v>410</v>
      </c>
      <c r="F544" s="23" t="s">
        <v>411</v>
      </c>
      <c r="G544" s="121">
        <v>600000</v>
      </c>
      <c r="H544" s="121">
        <v>600000</v>
      </c>
      <c r="I544" s="113">
        <v>0</v>
      </c>
      <c r="J544" s="114"/>
      <c r="K544" s="114"/>
      <c r="L544" s="115">
        <v>45566</v>
      </c>
      <c r="M544" s="115">
        <v>45740</v>
      </c>
      <c r="N544" s="115">
        <v>45932</v>
      </c>
      <c r="O544" s="116" t="s">
        <v>107</v>
      </c>
      <c r="P544" s="114"/>
      <c r="Q544" s="114"/>
      <c r="R544" s="114"/>
    </row>
    <row r="545" spans="1:18" ht="28.35" customHeight="1" x14ac:dyDescent="0.2">
      <c r="A545" s="22" t="s">
        <v>416</v>
      </c>
      <c r="B545" s="23" t="s">
        <v>417</v>
      </c>
      <c r="C545" s="23" t="s">
        <v>53</v>
      </c>
      <c r="D545" s="23" t="s">
        <v>54</v>
      </c>
      <c r="E545" s="22" t="s">
        <v>418</v>
      </c>
      <c r="F545" s="23" t="s">
        <v>419</v>
      </c>
      <c r="G545" s="121">
        <v>8993962.4700000007</v>
      </c>
      <c r="H545" s="121">
        <v>8993962.4700000007</v>
      </c>
      <c r="I545" s="113">
        <v>0</v>
      </c>
      <c r="J545" s="114"/>
      <c r="K545" s="114"/>
      <c r="L545" s="115">
        <v>45736</v>
      </c>
      <c r="M545" s="115">
        <v>45826</v>
      </c>
      <c r="N545" s="115" t="s">
        <v>420</v>
      </c>
      <c r="O545" s="116" t="s">
        <v>113</v>
      </c>
      <c r="P545" s="114"/>
      <c r="Q545" s="114"/>
      <c r="R545" s="114"/>
    </row>
    <row r="546" spans="1:18" ht="28.35" customHeight="1" x14ac:dyDescent="0.2">
      <c r="A546" s="22" t="s">
        <v>421</v>
      </c>
      <c r="B546" s="23" t="s">
        <v>292</v>
      </c>
      <c r="C546" s="23" t="s">
        <v>53</v>
      </c>
      <c r="D546" s="23" t="s">
        <v>54</v>
      </c>
      <c r="E546" s="22" t="s">
        <v>422</v>
      </c>
      <c r="F546" s="23" t="s">
        <v>423</v>
      </c>
      <c r="G546" s="154">
        <v>3000000</v>
      </c>
      <c r="H546" s="121">
        <v>3000000</v>
      </c>
      <c r="I546" s="113">
        <v>0</v>
      </c>
      <c r="J546" s="114"/>
      <c r="K546" s="114"/>
      <c r="L546" s="115">
        <v>45224</v>
      </c>
      <c r="M546" s="115">
        <v>45743</v>
      </c>
      <c r="N546" s="115">
        <v>45947</v>
      </c>
      <c r="O546" s="116" t="s">
        <v>107</v>
      </c>
      <c r="P546" s="114"/>
      <c r="Q546" s="114"/>
      <c r="R546" s="114"/>
    </row>
    <row r="547" spans="1:18" ht="28.35" customHeight="1" x14ac:dyDescent="0.2">
      <c r="A547" s="54" t="s">
        <v>424</v>
      </c>
      <c r="B547" s="127" t="s">
        <v>413</v>
      </c>
      <c r="C547" s="127" t="s">
        <v>53</v>
      </c>
      <c r="D547" s="127" t="s">
        <v>54</v>
      </c>
      <c r="E547" s="54" t="s">
        <v>425</v>
      </c>
      <c r="F547" s="127" t="s">
        <v>426</v>
      </c>
      <c r="G547" s="126">
        <v>3394000</v>
      </c>
      <c r="H547" s="126">
        <v>3394000</v>
      </c>
      <c r="I547" s="113">
        <v>0</v>
      </c>
      <c r="J547" s="114"/>
      <c r="K547" s="114"/>
      <c r="L547" s="115">
        <v>45747</v>
      </c>
      <c r="M547" s="115">
        <v>45747</v>
      </c>
      <c r="N547" s="115">
        <v>46085</v>
      </c>
      <c r="O547" s="116" t="s">
        <v>107</v>
      </c>
      <c r="P547" s="114"/>
      <c r="Q547" s="114"/>
      <c r="R547" s="114"/>
    </row>
    <row r="548" spans="1:18" ht="28.35" customHeight="1" x14ac:dyDescent="0.2">
      <c r="A548" s="22" t="s">
        <v>427</v>
      </c>
      <c r="B548" s="56" t="s">
        <v>428</v>
      </c>
      <c r="C548" s="56" t="s">
        <v>53</v>
      </c>
      <c r="D548" s="56" t="s">
        <v>54</v>
      </c>
      <c r="E548" s="54" t="s">
        <v>429</v>
      </c>
      <c r="F548" s="127" t="s">
        <v>430</v>
      </c>
      <c r="G548" s="126">
        <v>790087.68000000005</v>
      </c>
      <c r="H548" s="126">
        <v>790087.68000000005</v>
      </c>
      <c r="I548" s="113">
        <v>0</v>
      </c>
      <c r="J548" s="114"/>
      <c r="K548" s="114"/>
      <c r="L548" s="115">
        <v>45748</v>
      </c>
      <c r="M548" s="124">
        <v>45771</v>
      </c>
      <c r="N548" s="125" t="s">
        <v>48</v>
      </c>
      <c r="O548" s="125" t="s">
        <v>107</v>
      </c>
      <c r="P548" s="126"/>
      <c r="Q548" s="126"/>
      <c r="R548" s="126"/>
    </row>
    <row r="549" spans="1:18" ht="28.35" customHeight="1" x14ac:dyDescent="0.2">
      <c r="A549" s="22" t="s">
        <v>431</v>
      </c>
      <c r="B549" s="56" t="s">
        <v>432</v>
      </c>
      <c r="C549" s="56" t="s">
        <v>53</v>
      </c>
      <c r="D549" s="56" t="s">
        <v>54</v>
      </c>
      <c r="E549" s="54" t="s">
        <v>433</v>
      </c>
      <c r="F549" s="127" t="s">
        <v>434</v>
      </c>
      <c r="G549" s="126">
        <v>1128990.24</v>
      </c>
      <c r="H549" s="126">
        <v>1128990.24</v>
      </c>
      <c r="I549" s="113">
        <v>0</v>
      </c>
      <c r="J549" s="114"/>
      <c r="K549" s="114"/>
      <c r="L549" s="124">
        <v>45791</v>
      </c>
      <c r="M549" s="124">
        <v>45791</v>
      </c>
      <c r="N549" s="124" t="s">
        <v>48</v>
      </c>
      <c r="O549" s="125" t="s">
        <v>113</v>
      </c>
      <c r="P549" s="126"/>
      <c r="Q549" s="126"/>
      <c r="R549" s="126"/>
    </row>
    <row r="550" spans="1:18" ht="28.35" customHeight="1" x14ac:dyDescent="0.2">
      <c r="A550" s="22" t="s">
        <v>439</v>
      </c>
      <c r="B550" s="56" t="s">
        <v>440</v>
      </c>
      <c r="C550" s="56" t="s">
        <v>53</v>
      </c>
      <c r="D550" s="56" t="s">
        <v>54</v>
      </c>
      <c r="E550" s="72" t="s">
        <v>441</v>
      </c>
      <c r="F550" s="127" t="s">
        <v>442</v>
      </c>
      <c r="G550" s="126">
        <v>5349000</v>
      </c>
      <c r="H550" s="126">
        <v>5349000</v>
      </c>
      <c r="I550" s="113">
        <v>0</v>
      </c>
      <c r="J550" s="114"/>
      <c r="K550" s="114"/>
      <c r="L550" s="124">
        <v>45841</v>
      </c>
      <c r="M550" s="124">
        <v>45841</v>
      </c>
      <c r="N550" s="124">
        <v>46009</v>
      </c>
      <c r="O550" s="125" t="s">
        <v>107</v>
      </c>
      <c r="P550" s="126"/>
      <c r="Q550" s="126"/>
      <c r="R550" s="126"/>
    </row>
    <row r="551" spans="1:18" ht="28.35" customHeight="1" x14ac:dyDescent="0.2">
      <c r="A551" s="22" t="s">
        <v>443</v>
      </c>
      <c r="B551" s="56" t="s">
        <v>303</v>
      </c>
      <c r="C551" s="56" t="s">
        <v>53</v>
      </c>
      <c r="D551" s="56" t="s">
        <v>54</v>
      </c>
      <c r="E551" s="54" t="s">
        <v>444</v>
      </c>
      <c r="F551" s="127" t="s">
        <v>445</v>
      </c>
      <c r="G551" s="126">
        <v>3800000</v>
      </c>
      <c r="H551" s="126">
        <v>3800000</v>
      </c>
      <c r="I551" s="113">
        <v>0</v>
      </c>
      <c r="J551" s="114"/>
      <c r="K551" s="114"/>
      <c r="L551" s="124">
        <v>44508</v>
      </c>
      <c r="M551" s="124">
        <v>45849</v>
      </c>
      <c r="N551" s="125" t="s">
        <v>48</v>
      </c>
      <c r="O551" s="125" t="s">
        <v>107</v>
      </c>
      <c r="P551" s="126"/>
      <c r="Q551" s="126"/>
      <c r="R551" s="126"/>
    </row>
    <row r="552" spans="1:18" ht="28.35" customHeight="1" x14ac:dyDescent="0.2">
      <c r="A552" s="22" t="s">
        <v>923</v>
      </c>
      <c r="B552" s="56" t="s">
        <v>83</v>
      </c>
      <c r="C552" s="56" t="s">
        <v>924</v>
      </c>
      <c r="D552" s="56" t="s">
        <v>925</v>
      </c>
      <c r="E552" s="54" t="s">
        <v>926</v>
      </c>
      <c r="F552" s="127" t="s">
        <v>927</v>
      </c>
      <c r="G552" s="77">
        <v>13000000</v>
      </c>
      <c r="H552" s="77">
        <v>13000000</v>
      </c>
      <c r="I552" s="113">
        <v>0</v>
      </c>
      <c r="J552" s="114"/>
      <c r="K552" s="114"/>
      <c r="L552" s="124"/>
      <c r="M552" s="124"/>
      <c r="N552" s="124">
        <v>45686</v>
      </c>
      <c r="O552" s="125" t="s">
        <v>113</v>
      </c>
      <c r="P552" s="126"/>
      <c r="Q552" s="126"/>
      <c r="R552" s="126"/>
    </row>
    <row r="553" spans="1:18" ht="28.35" customHeight="1" x14ac:dyDescent="0.2">
      <c r="A553" s="22" t="s">
        <v>1838</v>
      </c>
      <c r="B553" s="56" t="s">
        <v>460</v>
      </c>
      <c r="C553" s="56" t="s">
        <v>924</v>
      </c>
      <c r="D553" s="56" t="s">
        <v>925</v>
      </c>
      <c r="E553" s="54" t="s">
        <v>1839</v>
      </c>
      <c r="F553" s="147" t="s">
        <v>1840</v>
      </c>
      <c r="G553" s="152">
        <v>11892983.41</v>
      </c>
      <c r="H553" s="77">
        <v>11892983.41</v>
      </c>
      <c r="I553" s="113">
        <v>0</v>
      </c>
      <c r="J553" s="114"/>
      <c r="K553" s="114"/>
      <c r="L553" s="124">
        <v>45685</v>
      </c>
      <c r="M553" s="124">
        <v>45685</v>
      </c>
      <c r="N553" s="125" t="s">
        <v>48</v>
      </c>
      <c r="O553" s="125" t="s">
        <v>107</v>
      </c>
      <c r="P553" s="126"/>
      <c r="Q553" s="126"/>
      <c r="R553" s="126"/>
    </row>
    <row r="554" spans="1:18" ht="24" customHeight="1" x14ac:dyDescent="0.2">
      <c r="A554" s="54" t="s">
        <v>1838</v>
      </c>
      <c r="B554" s="127" t="s">
        <v>460</v>
      </c>
      <c r="C554" s="127" t="s">
        <v>924</v>
      </c>
      <c r="D554" s="127" t="s">
        <v>925</v>
      </c>
      <c r="E554" s="54"/>
      <c r="F554" s="127" t="s">
        <v>1856</v>
      </c>
      <c r="G554" s="155">
        <v>66209553.060000002</v>
      </c>
      <c r="H554" s="155">
        <v>66209553.060000002</v>
      </c>
      <c r="I554" s="113">
        <v>0</v>
      </c>
      <c r="J554" s="114"/>
      <c r="K554" s="114"/>
      <c r="L554" s="115"/>
      <c r="M554" s="115"/>
      <c r="N554" s="115">
        <v>45805</v>
      </c>
      <c r="O554" s="115">
        <v>46387</v>
      </c>
      <c r="P554" s="114"/>
      <c r="Q554" s="114"/>
      <c r="R554" s="114"/>
    </row>
    <row r="555" spans="1:18" ht="15" customHeight="1" x14ac:dyDescent="0.2">
      <c r="A555" s="98"/>
      <c r="B555" s="99"/>
      <c r="C555" s="99"/>
      <c r="D555" s="99"/>
      <c r="E555" s="98"/>
      <c r="F555" s="99"/>
      <c r="G555" s="104">
        <f>SUM(DB_B2_MASTER4[COSTO TOTALE])</f>
        <v>8380588340.0300026</v>
      </c>
      <c r="H555" s="104">
        <f>SUM(DB_B2_MASTER4[IMPORTO RICHIESTO FSC 21-27])</f>
        <v>4995914049.7299995</v>
      </c>
      <c r="I555" s="104">
        <f>SUM(DB_B2_MASTER4[COFINANZIAMENTO CON ALTRE RISORSE])</f>
        <v>3384674290.2999997</v>
      </c>
      <c r="J555" s="101"/>
      <c r="K555" s="101"/>
      <c r="L555" s="102"/>
      <c r="M555" s="102"/>
      <c r="N555" s="102"/>
      <c r="O555" s="103"/>
      <c r="P555" s="100"/>
      <c r="Q555" s="100"/>
      <c r="R555" s="100"/>
    </row>
  </sheetData>
  <mergeCells count="1">
    <mergeCell ref="A1:S1"/>
  </mergeCells>
  <phoneticPr fontId="30" type="noConversion"/>
  <printOptions horizontalCentered="1"/>
  <pageMargins left="0.7" right="0.7" top="0.75" bottom="0.75" header="0.3" footer="0.3"/>
  <pageSetup paperSize="8" fitToWidth="0" fitToHeight="0" orientation="landscape" r:id="rId1"/>
  <headerFooter>
    <oddFooter>&amp;C_x000D_&amp;1#&amp;"Arial"&amp;9&amp;K737373 Interno – Internal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78"/>
  <sheetViews>
    <sheetView zoomScale="40" zoomScaleNormal="40" workbookViewId="0">
      <selection activeCell="A2" sqref="A2"/>
    </sheetView>
  </sheetViews>
  <sheetFormatPr defaultRowHeight="15" x14ac:dyDescent="0.2"/>
  <cols>
    <col min="1" max="1" width="28.625" style="7" customWidth="1"/>
    <col min="2" max="2" width="31.125" style="7" customWidth="1"/>
    <col min="3" max="3" width="31.625" style="7" customWidth="1"/>
    <col min="4" max="4" width="189.625" style="7" customWidth="1"/>
    <col min="5" max="5" width="36.25" style="33" customWidth="1"/>
    <col min="6" max="6" width="35.75" style="7" customWidth="1"/>
    <col min="7" max="1024" width="8.125" style="7" customWidth="1"/>
  </cols>
  <sheetData>
    <row r="1" spans="1:6" ht="47.1" customHeight="1" x14ac:dyDescent="0.2">
      <c r="A1" s="167" t="s">
        <v>1891</v>
      </c>
      <c r="B1" s="167"/>
      <c r="C1" s="167"/>
      <c r="D1" s="167"/>
      <c r="E1" s="167"/>
      <c r="F1" s="167"/>
    </row>
    <row r="2" spans="1:6" ht="37.5" x14ac:dyDescent="0.2">
      <c r="A2" s="8" t="s">
        <v>1892</v>
      </c>
      <c r="B2" s="8" t="s">
        <v>1893</v>
      </c>
      <c r="C2" s="8" t="s">
        <v>1894</v>
      </c>
      <c r="D2" s="8" t="s">
        <v>1895</v>
      </c>
      <c r="E2" s="28" t="s">
        <v>1896</v>
      </c>
      <c r="F2" s="9" t="s">
        <v>1897</v>
      </c>
    </row>
    <row r="3" spans="1:6" ht="48.2" customHeight="1" x14ac:dyDescent="0.2">
      <c r="A3" s="10" t="s">
        <v>1911</v>
      </c>
      <c r="B3" s="10" t="s">
        <v>1912</v>
      </c>
      <c r="C3" s="10" t="s">
        <v>1913</v>
      </c>
      <c r="D3" s="10" t="s">
        <v>1914</v>
      </c>
      <c r="E3" s="29">
        <v>150000</v>
      </c>
      <c r="F3" s="10"/>
    </row>
    <row r="4" spans="1:6" ht="48.2" customHeight="1" x14ac:dyDescent="0.2">
      <c r="A4" s="10" t="s">
        <v>1911</v>
      </c>
      <c r="B4" s="10" t="s">
        <v>1912</v>
      </c>
      <c r="C4" s="10" t="s">
        <v>1959</v>
      </c>
      <c r="D4" s="10" t="s">
        <v>1960</v>
      </c>
      <c r="E4" s="29">
        <v>4099957.68</v>
      </c>
      <c r="F4" s="10"/>
    </row>
    <row r="5" spans="1:6" ht="48.2" customHeight="1" x14ac:dyDescent="0.2">
      <c r="A5" s="10" t="s">
        <v>1911</v>
      </c>
      <c r="B5" s="10" t="s">
        <v>1912</v>
      </c>
      <c r="C5" s="10" t="s">
        <v>1961</v>
      </c>
      <c r="D5" s="10" t="s">
        <v>1962</v>
      </c>
      <c r="E5" s="29">
        <v>2274000</v>
      </c>
      <c r="F5" s="10"/>
    </row>
    <row r="6" spans="1:6" ht="48.2" customHeight="1" x14ac:dyDescent="0.2">
      <c r="A6" s="10" t="s">
        <v>1911</v>
      </c>
      <c r="B6" s="10" t="s">
        <v>1912</v>
      </c>
      <c r="C6" s="10" t="s">
        <v>1963</v>
      </c>
      <c r="D6" s="10" t="s">
        <v>1964</v>
      </c>
      <c r="E6" s="29">
        <v>7256835.7199999997</v>
      </c>
      <c r="F6" s="10"/>
    </row>
    <row r="7" spans="1:6" ht="48.2" customHeight="1" x14ac:dyDescent="0.2">
      <c r="A7" s="10" t="s">
        <v>1911</v>
      </c>
      <c r="B7" s="10" t="s">
        <v>1912</v>
      </c>
      <c r="C7" s="10" t="s">
        <v>1965</v>
      </c>
      <c r="D7" s="10" t="s">
        <v>1966</v>
      </c>
      <c r="E7" s="29">
        <v>722470.82400000002</v>
      </c>
      <c r="F7" s="10"/>
    </row>
    <row r="8" spans="1:6" ht="48.2" customHeight="1" x14ac:dyDescent="0.2">
      <c r="A8" s="10" t="s">
        <v>1911</v>
      </c>
      <c r="B8" s="10" t="s">
        <v>1912</v>
      </c>
      <c r="C8" s="10" t="s">
        <v>1967</v>
      </c>
      <c r="D8" s="10" t="s">
        <v>1968</v>
      </c>
      <c r="E8" s="29">
        <v>5398121.7999999998</v>
      </c>
      <c r="F8" s="10"/>
    </row>
    <row r="9" spans="1:6" ht="48.2" customHeight="1" x14ac:dyDescent="0.2">
      <c r="A9" s="10" t="s">
        <v>1915</v>
      </c>
      <c r="B9" s="10" t="s">
        <v>1916</v>
      </c>
      <c r="C9" s="10" t="s">
        <v>1917</v>
      </c>
      <c r="D9" s="10" t="s">
        <v>1918</v>
      </c>
      <c r="E9" s="29">
        <v>16000000</v>
      </c>
      <c r="F9" s="10"/>
    </row>
    <row r="10" spans="1:6" ht="48.2" customHeight="1" x14ac:dyDescent="0.2">
      <c r="A10" s="10" t="s">
        <v>1915</v>
      </c>
      <c r="B10" s="10" t="s">
        <v>1916</v>
      </c>
      <c r="C10" s="10" t="s">
        <v>1919</v>
      </c>
      <c r="D10" s="10" t="s">
        <v>1920</v>
      </c>
      <c r="E10" s="29">
        <v>16000000</v>
      </c>
      <c r="F10" s="10"/>
    </row>
    <row r="11" spans="1:6" ht="48.2" customHeight="1" x14ac:dyDescent="0.2">
      <c r="A11" s="10" t="s">
        <v>1915</v>
      </c>
      <c r="B11" s="10" t="s">
        <v>1916</v>
      </c>
      <c r="C11" s="10" t="s">
        <v>1921</v>
      </c>
      <c r="D11" s="10" t="s">
        <v>1922</v>
      </c>
      <c r="E11" s="29">
        <v>1600000</v>
      </c>
      <c r="F11" s="10"/>
    </row>
    <row r="12" spans="1:6" ht="48.2" customHeight="1" x14ac:dyDescent="0.2">
      <c r="A12" s="11" t="s">
        <v>1915</v>
      </c>
      <c r="B12" s="10" t="s">
        <v>1916</v>
      </c>
      <c r="C12" s="11" t="s">
        <v>1923</v>
      </c>
      <c r="D12" s="11" t="s">
        <v>1924</v>
      </c>
      <c r="E12" s="30">
        <v>35000000</v>
      </c>
      <c r="F12" s="11"/>
    </row>
    <row r="13" spans="1:6" ht="48.2" customHeight="1" x14ac:dyDescent="0.2">
      <c r="A13" s="11" t="s">
        <v>1915</v>
      </c>
      <c r="B13" s="11" t="s">
        <v>1925</v>
      </c>
      <c r="C13" s="11" t="s">
        <v>1926</v>
      </c>
      <c r="D13" s="11" t="s">
        <v>1927</v>
      </c>
      <c r="E13" s="30">
        <v>0</v>
      </c>
      <c r="F13" s="11" t="s">
        <v>1928</v>
      </c>
    </row>
    <row r="14" spans="1:6" ht="48.2" customHeight="1" x14ac:dyDescent="0.2">
      <c r="A14" s="10" t="s">
        <v>1898</v>
      </c>
      <c r="B14" s="10" t="s">
        <v>1899</v>
      </c>
      <c r="C14" s="10" t="s">
        <v>1900</v>
      </c>
      <c r="D14" s="10" t="s">
        <v>1901</v>
      </c>
      <c r="E14" s="29">
        <v>320730</v>
      </c>
      <c r="F14" s="10"/>
    </row>
    <row r="15" spans="1:6" ht="48.2" customHeight="1" x14ac:dyDescent="0.2">
      <c r="A15" s="10" t="s">
        <v>1898</v>
      </c>
      <c r="B15" s="10" t="s">
        <v>1906</v>
      </c>
      <c r="C15" s="10" t="s">
        <v>1907</v>
      </c>
      <c r="D15" s="10" t="s">
        <v>1908</v>
      </c>
      <c r="E15" s="29">
        <v>5300000</v>
      </c>
      <c r="F15" s="10"/>
    </row>
    <row r="16" spans="1:6" ht="48.2" customHeight="1" x14ac:dyDescent="0.2">
      <c r="A16" s="10" t="s">
        <v>2045</v>
      </c>
      <c r="B16" s="10" t="s">
        <v>2046</v>
      </c>
      <c r="C16" s="10" t="s">
        <v>2047</v>
      </c>
      <c r="D16" s="10" t="s">
        <v>2048</v>
      </c>
      <c r="E16" s="29">
        <v>2000000</v>
      </c>
      <c r="F16" s="10"/>
    </row>
    <row r="17" spans="1:6" ht="48.2" customHeight="1" x14ac:dyDescent="0.2">
      <c r="A17" s="10" t="s">
        <v>2045</v>
      </c>
      <c r="B17" s="10" t="s">
        <v>2046</v>
      </c>
      <c r="C17" s="10" t="s">
        <v>2049</v>
      </c>
      <c r="D17" s="10" t="s">
        <v>2050</v>
      </c>
      <c r="E17" s="29">
        <v>5300000</v>
      </c>
      <c r="F17" s="10"/>
    </row>
    <row r="18" spans="1:6" ht="48.2" customHeight="1" x14ac:dyDescent="0.2">
      <c r="A18" s="10" t="s">
        <v>2045</v>
      </c>
      <c r="B18" s="10" t="s">
        <v>2046</v>
      </c>
      <c r="C18" s="10" t="s">
        <v>2051</v>
      </c>
      <c r="D18" s="10" t="s">
        <v>2052</v>
      </c>
      <c r="E18" s="29">
        <v>5349000</v>
      </c>
      <c r="F18" s="10"/>
    </row>
    <row r="19" spans="1:6" ht="48.2" customHeight="1" x14ac:dyDescent="0.2">
      <c r="A19" s="10" t="s">
        <v>2045</v>
      </c>
      <c r="B19" s="10" t="s">
        <v>2053</v>
      </c>
      <c r="C19" s="10" t="s">
        <v>2054</v>
      </c>
      <c r="D19" s="10" t="s">
        <v>2055</v>
      </c>
      <c r="E19" s="29">
        <v>7630000</v>
      </c>
      <c r="F19" s="10"/>
    </row>
    <row r="20" spans="1:6" ht="48.2" customHeight="1" x14ac:dyDescent="0.2">
      <c r="A20" s="10" t="s">
        <v>2045</v>
      </c>
      <c r="B20" s="10" t="s">
        <v>2058</v>
      </c>
      <c r="C20" s="10" t="s">
        <v>2059</v>
      </c>
      <c r="D20" s="10" t="s">
        <v>2060</v>
      </c>
      <c r="E20" s="29">
        <v>1700000</v>
      </c>
      <c r="F20" s="10"/>
    </row>
    <row r="21" spans="1:6" ht="48.2" customHeight="1" x14ac:dyDescent="0.2">
      <c r="A21" s="10" t="s">
        <v>1902</v>
      </c>
      <c r="B21" s="10" t="s">
        <v>1903</v>
      </c>
      <c r="C21" s="10" t="s">
        <v>1904</v>
      </c>
      <c r="D21" s="10" t="s">
        <v>1905</v>
      </c>
      <c r="E21" s="29">
        <v>187000</v>
      </c>
      <c r="F21" s="10"/>
    </row>
    <row r="22" spans="1:6" ht="48.2" customHeight="1" x14ac:dyDescent="0.2">
      <c r="A22" s="10" t="s">
        <v>1902</v>
      </c>
      <c r="B22" s="10" t="s">
        <v>1903</v>
      </c>
      <c r="C22" s="10" t="s">
        <v>1909</v>
      </c>
      <c r="D22" s="10" t="s">
        <v>1910</v>
      </c>
      <c r="E22" s="29">
        <v>2229982.64</v>
      </c>
      <c r="F22" s="10"/>
    </row>
    <row r="23" spans="1:6" ht="48.2" customHeight="1" x14ac:dyDescent="0.2">
      <c r="A23" s="10" t="s">
        <v>1902</v>
      </c>
      <c r="B23" s="10" t="s">
        <v>1903</v>
      </c>
      <c r="C23" s="10" t="s">
        <v>1933</v>
      </c>
      <c r="D23" s="10" t="s">
        <v>1934</v>
      </c>
      <c r="E23" s="29">
        <v>415218.9</v>
      </c>
      <c r="F23" s="10"/>
    </row>
    <row r="24" spans="1:6" ht="48.2" customHeight="1" x14ac:dyDescent="0.2">
      <c r="A24" s="10" t="s">
        <v>1902</v>
      </c>
      <c r="B24" s="10" t="s">
        <v>1903</v>
      </c>
      <c r="C24" s="10" t="s">
        <v>1935</v>
      </c>
      <c r="D24" s="10" t="s">
        <v>1936</v>
      </c>
      <c r="E24" s="29">
        <v>212172.61</v>
      </c>
      <c r="F24" s="10"/>
    </row>
    <row r="25" spans="1:6" ht="48.2" customHeight="1" x14ac:dyDescent="0.2">
      <c r="A25" s="10" t="s">
        <v>1902</v>
      </c>
      <c r="B25" s="10" t="s">
        <v>1903</v>
      </c>
      <c r="C25" s="10" t="s">
        <v>1937</v>
      </c>
      <c r="D25" s="10" t="s">
        <v>1938</v>
      </c>
      <c r="E25" s="29">
        <v>500000</v>
      </c>
      <c r="F25" s="10"/>
    </row>
    <row r="26" spans="1:6" ht="48.2" customHeight="1" x14ac:dyDescent="0.2">
      <c r="A26" s="10" t="s">
        <v>1902</v>
      </c>
      <c r="B26" s="10" t="s">
        <v>1903</v>
      </c>
      <c r="C26" s="10" t="s">
        <v>1939</v>
      </c>
      <c r="D26" s="10" t="s">
        <v>1940</v>
      </c>
      <c r="E26" s="29">
        <v>1345000</v>
      </c>
      <c r="F26" s="10"/>
    </row>
    <row r="27" spans="1:6" ht="48.2" customHeight="1" x14ac:dyDescent="0.2">
      <c r="A27" s="10" t="s">
        <v>1902</v>
      </c>
      <c r="B27" s="10" t="s">
        <v>1903</v>
      </c>
      <c r="C27" s="10" t="s">
        <v>1941</v>
      </c>
      <c r="D27" s="10" t="s">
        <v>1942</v>
      </c>
      <c r="E27" s="29">
        <v>599923.96</v>
      </c>
      <c r="F27" s="10"/>
    </row>
    <row r="28" spans="1:6" ht="48.2" customHeight="1" x14ac:dyDescent="0.2">
      <c r="A28" s="10" t="s">
        <v>1902</v>
      </c>
      <c r="B28" s="10" t="s">
        <v>1903</v>
      </c>
      <c r="C28" s="10" t="s">
        <v>1943</v>
      </c>
      <c r="D28" s="10" t="s">
        <v>1944</v>
      </c>
      <c r="E28" s="29">
        <v>170000</v>
      </c>
      <c r="F28" s="10"/>
    </row>
    <row r="29" spans="1:6" ht="48.2" customHeight="1" x14ac:dyDescent="0.2">
      <c r="A29" s="10" t="s">
        <v>1902</v>
      </c>
      <c r="B29" s="10" t="s">
        <v>1903</v>
      </c>
      <c r="C29" s="10" t="s">
        <v>1945</v>
      </c>
      <c r="D29" s="10" t="s">
        <v>1946</v>
      </c>
      <c r="E29" s="29">
        <v>447695.9</v>
      </c>
      <c r="F29" s="10"/>
    </row>
    <row r="30" spans="1:6" ht="48.2" customHeight="1" x14ac:dyDescent="0.2">
      <c r="A30" s="10" t="s">
        <v>1902</v>
      </c>
      <c r="B30" s="10" t="s">
        <v>1903</v>
      </c>
      <c r="C30" s="10" t="s">
        <v>1947</v>
      </c>
      <c r="D30" s="10" t="s">
        <v>1948</v>
      </c>
      <c r="E30" s="29">
        <v>470000</v>
      </c>
      <c r="F30" s="10"/>
    </row>
    <row r="31" spans="1:6" ht="48.2" customHeight="1" x14ac:dyDescent="0.2">
      <c r="A31" s="10" t="s">
        <v>1902</v>
      </c>
      <c r="B31" s="10" t="s">
        <v>1903</v>
      </c>
      <c r="C31" s="10" t="s">
        <v>1949</v>
      </c>
      <c r="D31" s="10" t="s">
        <v>1950</v>
      </c>
      <c r="E31" s="29">
        <v>1439372.68</v>
      </c>
      <c r="F31" s="10"/>
    </row>
    <row r="32" spans="1:6" ht="48.2" customHeight="1" x14ac:dyDescent="0.2">
      <c r="A32" s="10" t="s">
        <v>1902</v>
      </c>
      <c r="B32" s="10" t="s">
        <v>1903</v>
      </c>
      <c r="C32" s="10" t="s">
        <v>1951</v>
      </c>
      <c r="D32" s="10" t="s">
        <v>1952</v>
      </c>
      <c r="E32" s="29">
        <v>2000000</v>
      </c>
      <c r="F32" s="10"/>
    </row>
    <row r="33" spans="1:6" ht="48.2" customHeight="1" x14ac:dyDescent="0.2">
      <c r="A33" s="10" t="s">
        <v>1902</v>
      </c>
      <c r="B33" s="10" t="s">
        <v>1903</v>
      </c>
      <c r="C33" s="10" t="s">
        <v>1953</v>
      </c>
      <c r="D33" s="10" t="s">
        <v>1954</v>
      </c>
      <c r="E33" s="29">
        <v>198500</v>
      </c>
      <c r="F33" s="10"/>
    </row>
    <row r="34" spans="1:6" ht="48.2" customHeight="1" x14ac:dyDescent="0.2">
      <c r="A34" s="10" t="s">
        <v>1902</v>
      </c>
      <c r="B34" s="10" t="s">
        <v>1903</v>
      </c>
      <c r="C34" s="10" t="s">
        <v>1955</v>
      </c>
      <c r="D34" s="10" t="s">
        <v>1956</v>
      </c>
      <c r="E34" s="29">
        <v>1000000</v>
      </c>
      <c r="F34" s="10"/>
    </row>
    <row r="35" spans="1:6" ht="48.2" customHeight="1" x14ac:dyDescent="0.2">
      <c r="A35" s="10" t="s">
        <v>1902</v>
      </c>
      <c r="B35" s="10" t="s">
        <v>1903</v>
      </c>
      <c r="C35" s="10" t="s">
        <v>1957</v>
      </c>
      <c r="D35" s="10" t="s">
        <v>1958</v>
      </c>
      <c r="E35" s="29">
        <v>2791580.8</v>
      </c>
      <c r="F35" s="10"/>
    </row>
    <row r="36" spans="1:6" ht="48.2" customHeight="1" x14ac:dyDescent="0.2">
      <c r="A36" s="10" t="s">
        <v>1902</v>
      </c>
      <c r="B36" s="10" t="s">
        <v>1903</v>
      </c>
      <c r="C36" s="10" t="s">
        <v>1969</v>
      </c>
      <c r="D36" s="10" t="s">
        <v>1970</v>
      </c>
      <c r="E36" s="29">
        <v>1000000</v>
      </c>
      <c r="F36" s="10"/>
    </row>
    <row r="37" spans="1:6" ht="48.2" customHeight="1" x14ac:dyDescent="0.2">
      <c r="A37" s="10" t="s">
        <v>1902</v>
      </c>
      <c r="B37" s="10" t="s">
        <v>1903</v>
      </c>
      <c r="C37" s="10" t="s">
        <v>1971</v>
      </c>
      <c r="D37" s="10" t="s">
        <v>1972</v>
      </c>
      <c r="E37" s="29">
        <v>450000</v>
      </c>
      <c r="F37" s="10"/>
    </row>
    <row r="38" spans="1:6" ht="48.2" customHeight="1" x14ac:dyDescent="0.2">
      <c r="A38" s="10" t="s">
        <v>1902</v>
      </c>
      <c r="B38" s="10" t="s">
        <v>1903</v>
      </c>
      <c r="C38" s="10" t="s">
        <v>1973</v>
      </c>
      <c r="D38" s="10" t="s">
        <v>1974</v>
      </c>
      <c r="E38" s="29">
        <v>1583000</v>
      </c>
      <c r="F38" s="10"/>
    </row>
    <row r="39" spans="1:6" ht="48.2" customHeight="1" x14ac:dyDescent="0.2">
      <c r="A39" s="10" t="s">
        <v>1902</v>
      </c>
      <c r="B39" s="10" t="s">
        <v>1903</v>
      </c>
      <c r="C39" s="10" t="s">
        <v>1975</v>
      </c>
      <c r="D39" s="10" t="s">
        <v>1976</v>
      </c>
      <c r="E39" s="29">
        <v>799986.75</v>
      </c>
      <c r="F39" s="10"/>
    </row>
    <row r="40" spans="1:6" ht="48.2" customHeight="1" x14ac:dyDescent="0.2">
      <c r="A40" s="10" t="s">
        <v>1902</v>
      </c>
      <c r="B40" s="10" t="s">
        <v>1903</v>
      </c>
      <c r="C40" s="10" t="s">
        <v>1977</v>
      </c>
      <c r="D40" s="10" t="s">
        <v>1978</v>
      </c>
      <c r="E40" s="29">
        <v>1290000</v>
      </c>
      <c r="F40" s="10"/>
    </row>
    <row r="41" spans="1:6" ht="48.2" customHeight="1" x14ac:dyDescent="0.2">
      <c r="A41" s="10" t="s">
        <v>1902</v>
      </c>
      <c r="B41" s="10" t="s">
        <v>1903</v>
      </c>
      <c r="C41" s="10" t="s">
        <v>1979</v>
      </c>
      <c r="D41" s="10" t="s">
        <v>1980</v>
      </c>
      <c r="E41" s="29">
        <v>2100000</v>
      </c>
      <c r="F41" s="10"/>
    </row>
    <row r="42" spans="1:6" ht="48.2" customHeight="1" x14ac:dyDescent="0.2">
      <c r="A42" s="10" t="s">
        <v>1902</v>
      </c>
      <c r="B42" s="10" t="s">
        <v>1903</v>
      </c>
      <c r="C42" s="10" t="s">
        <v>1981</v>
      </c>
      <c r="D42" s="10" t="s">
        <v>1982</v>
      </c>
      <c r="E42" s="29">
        <v>877470</v>
      </c>
      <c r="F42" s="10"/>
    </row>
    <row r="43" spans="1:6" ht="48.2" customHeight="1" x14ac:dyDescent="0.2">
      <c r="A43" s="10" t="s">
        <v>1902</v>
      </c>
      <c r="B43" s="10" t="s">
        <v>1903</v>
      </c>
      <c r="C43" s="10" t="s">
        <v>1983</v>
      </c>
      <c r="D43" s="10" t="s">
        <v>1984</v>
      </c>
      <c r="E43" s="29">
        <v>40000000</v>
      </c>
      <c r="F43" s="10"/>
    </row>
    <row r="44" spans="1:6" ht="48.2" customHeight="1" x14ac:dyDescent="0.2">
      <c r="A44" s="10" t="s">
        <v>1902</v>
      </c>
      <c r="B44" s="10" t="s">
        <v>1903</v>
      </c>
      <c r="C44" s="10" t="s">
        <v>1985</v>
      </c>
      <c r="D44" s="10" t="s">
        <v>1986</v>
      </c>
      <c r="E44" s="29">
        <v>580000</v>
      </c>
      <c r="F44" s="10"/>
    </row>
    <row r="45" spans="1:6" ht="48.2" customHeight="1" x14ac:dyDescent="0.2">
      <c r="A45" s="10" t="s">
        <v>1902</v>
      </c>
      <c r="B45" s="10" t="s">
        <v>1903</v>
      </c>
      <c r="C45" s="10" t="s">
        <v>1987</v>
      </c>
      <c r="D45" s="10" t="s">
        <v>1988</v>
      </c>
      <c r="E45" s="29">
        <v>355000</v>
      </c>
      <c r="F45" s="10"/>
    </row>
    <row r="46" spans="1:6" ht="48.2" customHeight="1" x14ac:dyDescent="0.2">
      <c r="A46" s="10" t="s">
        <v>1902</v>
      </c>
      <c r="B46" s="10" t="s">
        <v>1903</v>
      </c>
      <c r="C46" s="10" t="s">
        <v>1989</v>
      </c>
      <c r="D46" s="10" t="s">
        <v>1990</v>
      </c>
      <c r="E46" s="29">
        <v>1245000</v>
      </c>
      <c r="F46" s="10"/>
    </row>
    <row r="47" spans="1:6" ht="48.2" customHeight="1" x14ac:dyDescent="0.2">
      <c r="A47" s="10" t="s">
        <v>1902</v>
      </c>
      <c r="B47" s="10" t="s">
        <v>1903</v>
      </c>
      <c r="C47" s="10" t="s">
        <v>1991</v>
      </c>
      <c r="D47" s="10" t="s">
        <v>1992</v>
      </c>
      <c r="E47" s="29">
        <v>1200000</v>
      </c>
      <c r="F47" s="10"/>
    </row>
    <row r="48" spans="1:6" ht="48.2" customHeight="1" x14ac:dyDescent="0.2">
      <c r="A48" s="10" t="s">
        <v>1902</v>
      </c>
      <c r="B48" s="10" t="s">
        <v>1903</v>
      </c>
      <c r="C48" s="10" t="s">
        <v>1993</v>
      </c>
      <c r="D48" s="10" t="s">
        <v>1994</v>
      </c>
      <c r="E48" s="29">
        <v>212000</v>
      </c>
      <c r="F48" s="10"/>
    </row>
    <row r="49" spans="1:6" ht="48.2" customHeight="1" x14ac:dyDescent="0.2">
      <c r="A49" s="10" t="s">
        <v>1902</v>
      </c>
      <c r="B49" s="10" t="s">
        <v>1903</v>
      </c>
      <c r="C49" s="10" t="s">
        <v>1995</v>
      </c>
      <c r="D49" s="10" t="s">
        <v>1996</v>
      </c>
      <c r="E49" s="29">
        <v>1423872.67</v>
      </c>
      <c r="F49" s="10"/>
    </row>
    <row r="50" spans="1:6" ht="48.2" customHeight="1" x14ac:dyDescent="0.2">
      <c r="A50" s="10" t="s">
        <v>1902</v>
      </c>
      <c r="B50" s="10" t="s">
        <v>1903</v>
      </c>
      <c r="C50" s="10" t="s">
        <v>1997</v>
      </c>
      <c r="D50" s="10" t="s">
        <v>1998</v>
      </c>
      <c r="E50" s="29">
        <v>424621.13</v>
      </c>
      <c r="F50" s="10"/>
    </row>
    <row r="51" spans="1:6" ht="48.2" customHeight="1" x14ac:dyDescent="0.2">
      <c r="A51" s="10" t="s">
        <v>1902</v>
      </c>
      <c r="B51" s="10" t="s">
        <v>1903</v>
      </c>
      <c r="C51" s="10" t="s">
        <v>1999</v>
      </c>
      <c r="D51" s="10" t="s">
        <v>2000</v>
      </c>
      <c r="E51" s="29">
        <v>1250000</v>
      </c>
      <c r="F51" s="10"/>
    </row>
    <row r="52" spans="1:6" ht="48.2" customHeight="1" x14ac:dyDescent="0.2">
      <c r="A52" s="10" t="s">
        <v>1902</v>
      </c>
      <c r="B52" s="10" t="s">
        <v>1903</v>
      </c>
      <c r="C52" s="10" t="s">
        <v>2001</v>
      </c>
      <c r="D52" s="10" t="s">
        <v>2002</v>
      </c>
      <c r="E52" s="29">
        <v>1500000</v>
      </c>
      <c r="F52" s="10"/>
    </row>
    <row r="53" spans="1:6" ht="48.2" customHeight="1" x14ac:dyDescent="0.2">
      <c r="A53" s="10" t="s">
        <v>1902</v>
      </c>
      <c r="B53" s="10" t="s">
        <v>1903</v>
      </c>
      <c r="C53" s="10" t="s">
        <v>2003</v>
      </c>
      <c r="D53" s="10" t="s">
        <v>2004</v>
      </c>
      <c r="E53" s="29">
        <v>950000</v>
      </c>
      <c r="F53" s="10"/>
    </row>
    <row r="54" spans="1:6" ht="48.2" customHeight="1" x14ac:dyDescent="0.2">
      <c r="A54" s="10" t="s">
        <v>1902</v>
      </c>
      <c r="B54" s="10" t="s">
        <v>1903</v>
      </c>
      <c r="C54" s="10" t="s">
        <v>2005</v>
      </c>
      <c r="D54" s="10" t="s">
        <v>2006</v>
      </c>
      <c r="E54" s="29">
        <v>490000</v>
      </c>
      <c r="F54" s="10"/>
    </row>
    <row r="55" spans="1:6" ht="48.2" customHeight="1" x14ac:dyDescent="0.2">
      <c r="A55" s="10" t="s">
        <v>1902</v>
      </c>
      <c r="B55" s="10" t="s">
        <v>1903</v>
      </c>
      <c r="C55" s="10" t="s">
        <v>2007</v>
      </c>
      <c r="D55" s="10" t="s">
        <v>2008</v>
      </c>
      <c r="E55" s="29">
        <v>496626.53</v>
      </c>
      <c r="F55" s="10"/>
    </row>
    <row r="56" spans="1:6" ht="48.2" customHeight="1" x14ac:dyDescent="0.2">
      <c r="A56" s="10" t="s">
        <v>1902</v>
      </c>
      <c r="B56" s="10" t="s">
        <v>1903</v>
      </c>
      <c r="C56" s="10" t="s">
        <v>2009</v>
      </c>
      <c r="D56" s="10" t="s">
        <v>2010</v>
      </c>
      <c r="E56" s="29">
        <v>690000</v>
      </c>
      <c r="F56" s="10"/>
    </row>
    <row r="57" spans="1:6" ht="48.2" customHeight="1" x14ac:dyDescent="0.2">
      <c r="A57" s="10" t="s">
        <v>1902</v>
      </c>
      <c r="B57" s="10" t="s">
        <v>1903</v>
      </c>
      <c r="C57" s="10" t="s">
        <v>2011</v>
      </c>
      <c r="D57" s="10" t="s">
        <v>2012</v>
      </c>
      <c r="E57" s="29">
        <v>600000</v>
      </c>
      <c r="F57" s="10"/>
    </row>
    <row r="58" spans="1:6" ht="48.2" customHeight="1" x14ac:dyDescent="0.2">
      <c r="A58" s="10" t="s">
        <v>1902</v>
      </c>
      <c r="B58" s="10" t="s">
        <v>1903</v>
      </c>
      <c r="C58" s="10" t="s">
        <v>2013</v>
      </c>
      <c r="D58" s="10" t="s">
        <v>2014</v>
      </c>
      <c r="E58" s="29">
        <v>565000</v>
      </c>
      <c r="F58" s="10"/>
    </row>
    <row r="59" spans="1:6" ht="48.2" customHeight="1" x14ac:dyDescent="0.2">
      <c r="A59" s="10" t="s">
        <v>1902</v>
      </c>
      <c r="B59" s="10" t="s">
        <v>1903</v>
      </c>
      <c r="C59" s="10" t="s">
        <v>2015</v>
      </c>
      <c r="D59" s="10" t="s">
        <v>2016</v>
      </c>
      <c r="E59" s="29">
        <v>370000</v>
      </c>
      <c r="F59" s="10"/>
    </row>
    <row r="60" spans="1:6" ht="48.2" customHeight="1" x14ac:dyDescent="0.2">
      <c r="A60" s="10" t="s">
        <v>1902</v>
      </c>
      <c r="B60" s="10" t="s">
        <v>1903</v>
      </c>
      <c r="C60" s="10" t="s">
        <v>2017</v>
      </c>
      <c r="D60" s="10" t="s">
        <v>2018</v>
      </c>
      <c r="E60" s="29">
        <v>607000</v>
      </c>
      <c r="F60" s="10"/>
    </row>
    <row r="61" spans="1:6" ht="48.2" customHeight="1" x14ac:dyDescent="0.2">
      <c r="A61" s="10" t="s">
        <v>1902</v>
      </c>
      <c r="B61" s="10" t="s">
        <v>1903</v>
      </c>
      <c r="C61" s="10" t="s">
        <v>2019</v>
      </c>
      <c r="D61" s="10" t="s">
        <v>2020</v>
      </c>
      <c r="E61" s="29">
        <v>2744310</v>
      </c>
      <c r="F61" s="10"/>
    </row>
    <row r="62" spans="1:6" ht="48.2" customHeight="1" x14ac:dyDescent="0.2">
      <c r="A62" s="10" t="s">
        <v>1902</v>
      </c>
      <c r="B62" s="10" t="s">
        <v>1903</v>
      </c>
      <c r="C62" s="10" t="s">
        <v>2021</v>
      </c>
      <c r="D62" s="10" t="s">
        <v>2022</v>
      </c>
      <c r="E62" s="29">
        <v>410000</v>
      </c>
      <c r="F62" s="10"/>
    </row>
    <row r="63" spans="1:6" ht="48.2" customHeight="1" x14ac:dyDescent="0.2">
      <c r="A63" s="10" t="s">
        <v>1902</v>
      </c>
      <c r="B63" s="10" t="s">
        <v>1903</v>
      </c>
      <c r="C63" s="10" t="s">
        <v>2023</v>
      </c>
      <c r="D63" s="10" t="s">
        <v>2024</v>
      </c>
      <c r="E63" s="29">
        <v>781360.22</v>
      </c>
      <c r="F63" s="10"/>
    </row>
    <row r="64" spans="1:6" ht="48.2" customHeight="1" x14ac:dyDescent="0.2">
      <c r="A64" s="10" t="s">
        <v>1902</v>
      </c>
      <c r="B64" s="10" t="s">
        <v>1903</v>
      </c>
      <c r="C64" s="10" t="s">
        <v>2025</v>
      </c>
      <c r="D64" s="10" t="s">
        <v>2026</v>
      </c>
      <c r="E64" s="29">
        <v>586354.07999999996</v>
      </c>
      <c r="F64" s="10"/>
    </row>
    <row r="65" spans="1:6" ht="48.2" customHeight="1" x14ac:dyDescent="0.2">
      <c r="A65" s="10" t="s">
        <v>1902</v>
      </c>
      <c r="B65" s="10" t="s">
        <v>1903</v>
      </c>
      <c r="C65" s="10" t="s">
        <v>2027</v>
      </c>
      <c r="D65" s="10" t="s">
        <v>2028</v>
      </c>
      <c r="E65" s="29">
        <v>519958.65</v>
      </c>
      <c r="F65" s="10"/>
    </row>
    <row r="66" spans="1:6" ht="48.2" customHeight="1" x14ac:dyDescent="0.2">
      <c r="A66" s="10" t="s">
        <v>1902</v>
      </c>
      <c r="B66" s="10" t="s">
        <v>1903</v>
      </c>
      <c r="C66" s="10" t="s">
        <v>2029</v>
      </c>
      <c r="D66" s="10" t="s">
        <v>2030</v>
      </c>
      <c r="E66" s="29">
        <v>303978.53999999998</v>
      </c>
      <c r="F66" s="10"/>
    </row>
    <row r="67" spans="1:6" ht="48.2" customHeight="1" x14ac:dyDescent="0.2">
      <c r="A67" s="10" t="s">
        <v>1902</v>
      </c>
      <c r="B67" s="10" t="s">
        <v>1903</v>
      </c>
      <c r="C67" s="10" t="s">
        <v>2031</v>
      </c>
      <c r="D67" s="10" t="s">
        <v>2032</v>
      </c>
      <c r="E67" s="29">
        <v>640843.99</v>
      </c>
      <c r="F67" s="10"/>
    </row>
    <row r="68" spans="1:6" ht="48.2" customHeight="1" x14ac:dyDescent="0.2">
      <c r="A68" s="10" t="s">
        <v>1902</v>
      </c>
      <c r="B68" s="10" t="s">
        <v>1903</v>
      </c>
      <c r="C68" s="10" t="s">
        <v>2033</v>
      </c>
      <c r="D68" s="10" t="s">
        <v>2034</v>
      </c>
      <c r="E68" s="29">
        <v>488531.16</v>
      </c>
      <c r="F68" s="10"/>
    </row>
    <row r="69" spans="1:6" ht="48.2" customHeight="1" x14ac:dyDescent="0.2">
      <c r="A69" s="10" t="s">
        <v>1902</v>
      </c>
      <c r="B69" s="10" t="s">
        <v>1903</v>
      </c>
      <c r="C69" s="10" t="s">
        <v>2035</v>
      </c>
      <c r="D69" s="10" t="s">
        <v>2036</v>
      </c>
      <c r="E69" s="29">
        <v>347500</v>
      </c>
      <c r="F69" s="10"/>
    </row>
    <row r="70" spans="1:6" ht="48.2" customHeight="1" x14ac:dyDescent="0.2">
      <c r="A70" s="10" t="s">
        <v>1902</v>
      </c>
      <c r="B70" s="10" t="s">
        <v>1903</v>
      </c>
      <c r="C70" s="10" t="s">
        <v>2037</v>
      </c>
      <c r="D70" s="10" t="s">
        <v>2038</v>
      </c>
      <c r="E70" s="29">
        <v>700000</v>
      </c>
      <c r="F70" s="10"/>
    </row>
    <row r="71" spans="1:6" ht="48.2" customHeight="1" x14ac:dyDescent="0.2">
      <c r="A71" s="10" t="s">
        <v>1902</v>
      </c>
      <c r="B71" s="10" t="s">
        <v>1903</v>
      </c>
      <c r="C71" s="10" t="s">
        <v>2039</v>
      </c>
      <c r="D71" s="10" t="s">
        <v>2040</v>
      </c>
      <c r="E71" s="29">
        <v>631000</v>
      </c>
      <c r="F71" s="10"/>
    </row>
    <row r="72" spans="1:6" ht="48.2" customHeight="1" x14ac:dyDescent="0.2">
      <c r="A72" s="10" t="s">
        <v>1902</v>
      </c>
      <c r="B72" s="10" t="s">
        <v>1903</v>
      </c>
      <c r="C72" s="10" t="s">
        <v>2041</v>
      </c>
      <c r="D72" s="10" t="s">
        <v>2042</v>
      </c>
      <c r="E72" s="29">
        <v>1990000</v>
      </c>
      <c r="F72" s="10"/>
    </row>
    <row r="73" spans="1:6" ht="48.2" customHeight="1" x14ac:dyDescent="0.2">
      <c r="A73" s="10" t="s">
        <v>1902</v>
      </c>
      <c r="B73" s="10" t="s">
        <v>1903</v>
      </c>
      <c r="C73" s="10" t="s">
        <v>2043</v>
      </c>
      <c r="D73" s="10" t="s">
        <v>2044</v>
      </c>
      <c r="E73" s="29">
        <v>2041000</v>
      </c>
      <c r="F73" s="10"/>
    </row>
    <row r="74" spans="1:6" ht="48.2" customHeight="1" x14ac:dyDescent="0.2">
      <c r="A74" s="10" t="s">
        <v>1902</v>
      </c>
      <c r="B74" s="10" t="s">
        <v>1903</v>
      </c>
      <c r="C74" s="10" t="s">
        <v>2056</v>
      </c>
      <c r="D74" s="10" t="s">
        <v>2057</v>
      </c>
      <c r="E74" s="29">
        <v>580000</v>
      </c>
      <c r="F74" s="10"/>
    </row>
    <row r="75" spans="1:6" ht="48.2" customHeight="1" x14ac:dyDescent="0.2">
      <c r="A75" s="10" t="s">
        <v>1902</v>
      </c>
      <c r="B75" s="10" t="s">
        <v>1903</v>
      </c>
      <c r="C75" s="10" t="s">
        <v>2061</v>
      </c>
      <c r="D75" s="10" t="s">
        <v>2062</v>
      </c>
      <c r="E75" s="29">
        <v>765000</v>
      </c>
      <c r="F75" s="10"/>
    </row>
    <row r="76" spans="1:6" ht="48.2" customHeight="1" x14ac:dyDescent="0.2">
      <c r="A76" s="11" t="s">
        <v>1929</v>
      </c>
      <c r="B76" s="11" t="s">
        <v>1930</v>
      </c>
      <c r="C76" s="11" t="s">
        <v>1931</v>
      </c>
      <c r="D76" s="11" t="s">
        <v>1932</v>
      </c>
      <c r="E76" s="30">
        <v>30000000</v>
      </c>
      <c r="F76" s="11"/>
    </row>
    <row r="77" spans="1:6" ht="18.75" x14ac:dyDescent="0.2">
      <c r="A77" s="12"/>
      <c r="B77" s="12"/>
      <c r="C77" s="12"/>
      <c r="D77" s="12"/>
      <c r="E77" s="31"/>
      <c r="F77" s="12"/>
    </row>
    <row r="78" spans="1:6" ht="18.75" x14ac:dyDescent="0.2">
      <c r="A78" s="12"/>
      <c r="B78" s="12"/>
      <c r="C78" s="12"/>
      <c r="D78" s="12"/>
      <c r="E78" s="32">
        <f>SUM(E3:E77)</f>
        <v>234696977.234</v>
      </c>
      <c r="F78" s="12"/>
    </row>
  </sheetData>
  <mergeCells count="1">
    <mergeCell ref="A1:F1"/>
  </mergeCells>
  <pageMargins left="0.70826771653543308" right="0.70826771653543308" top="1.1417322834645671" bottom="1.1417322834645671" header="0.74803149606299213" footer="0.74803149606299213"/>
  <pageSetup paperSize="0" fitToHeight="0" orientation="landscape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5"/>
  <sheetViews>
    <sheetView zoomScale="70" zoomScaleNormal="70" workbookViewId="0">
      <selection activeCell="I18" sqref="I18"/>
    </sheetView>
  </sheetViews>
  <sheetFormatPr defaultColWidth="8.625" defaultRowHeight="15" x14ac:dyDescent="0.25"/>
  <cols>
    <col min="1" max="1" width="28.75" style="13" customWidth="1"/>
    <col min="2" max="11" width="19" style="13" customWidth="1"/>
    <col min="12" max="12" width="15.75" style="13" customWidth="1"/>
    <col min="13" max="13" width="28.125" style="13" customWidth="1"/>
    <col min="14" max="1024" width="8.125" style="13" customWidth="1"/>
    <col min="1025" max="16384" width="8.625" style="27"/>
  </cols>
  <sheetData>
    <row r="1" spans="1:13" ht="55.35" customHeight="1" x14ac:dyDescent="0.25">
      <c r="A1" s="168" t="s">
        <v>2063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3" ht="25.35" customHeight="1" x14ac:dyDescent="0.25">
      <c r="A2" s="14"/>
      <c r="B2" s="15">
        <v>2024</v>
      </c>
      <c r="C2" s="15">
        <v>2025</v>
      </c>
      <c r="D2" s="15">
        <v>2026</v>
      </c>
      <c r="E2" s="15">
        <v>2027</v>
      </c>
      <c r="F2" s="16">
        <v>2028</v>
      </c>
      <c r="G2" s="15">
        <v>2029</v>
      </c>
      <c r="H2" s="15">
        <v>2030</v>
      </c>
      <c r="I2" s="15">
        <v>2031</v>
      </c>
      <c r="J2" s="15">
        <v>2032</v>
      </c>
      <c r="K2" s="15">
        <v>2033</v>
      </c>
      <c r="L2" s="15">
        <v>2034</v>
      </c>
      <c r="M2" s="15" t="s">
        <v>2064</v>
      </c>
    </row>
    <row r="3" spans="1:13" s="2" customFormat="1" ht="27" customHeight="1" x14ac:dyDescent="0.2">
      <c r="A3" s="17" t="s">
        <v>2065</v>
      </c>
      <c r="B3" s="18">
        <v>0</v>
      </c>
      <c r="C3" s="105">
        <v>221915640.92000002</v>
      </c>
      <c r="D3" s="105">
        <v>284968371.8856712</v>
      </c>
      <c r="E3" s="105">
        <v>694813331.30289936</v>
      </c>
      <c r="F3" s="105">
        <v>891812275.44238365</v>
      </c>
      <c r="G3" s="105">
        <v>943390362.40804553</v>
      </c>
      <c r="H3" s="105">
        <v>926326052.76699996</v>
      </c>
      <c r="I3" s="105">
        <v>661917828.82200038</v>
      </c>
      <c r="J3" s="105">
        <v>370770186.18200028</v>
      </c>
      <c r="K3" s="18">
        <v>0</v>
      </c>
      <c r="L3" s="18">
        <v>0</v>
      </c>
      <c r="M3" s="19">
        <f>SUM(B3:L3)</f>
        <v>4995914049.7300005</v>
      </c>
    </row>
    <row r="5" spans="1:13" x14ac:dyDescent="0.25">
      <c r="M5" s="88"/>
    </row>
  </sheetData>
  <mergeCells count="1">
    <mergeCell ref="A1:M1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>
    <oddFooter>&amp;C_x000D_&amp;1#&amp;"Arial"&amp;9&amp;K737373 Interno –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N574"/>
  <sheetViews>
    <sheetView showGridLines="0" zoomScale="70" zoomScaleNormal="70" workbookViewId="0">
      <pane ySplit="1" topLeftCell="A2" activePane="bottomLeft" state="frozen"/>
      <selection activeCell="D33" sqref="D32:D33"/>
      <selection pane="bottomLeft" activeCell="C1" sqref="C1"/>
    </sheetView>
  </sheetViews>
  <sheetFormatPr defaultColWidth="8.625" defaultRowHeight="15" customHeight="1" x14ac:dyDescent="0.25"/>
  <cols>
    <col min="1" max="1" width="19.75" style="34" customWidth="1"/>
    <col min="2" max="2" width="38.75" style="34" customWidth="1"/>
    <col min="3" max="3" width="22" style="34" customWidth="1"/>
    <col min="4" max="4" width="24.625" style="35" customWidth="1"/>
    <col min="5" max="5" width="18.75" style="34" customWidth="1"/>
    <col min="6" max="6" width="88.875" style="34" customWidth="1"/>
    <col min="7" max="7" width="25.625" style="34" bestFit="1" customWidth="1"/>
    <col min="8" max="9" width="46" style="34" customWidth="1"/>
    <col min="10" max="10" width="27.25" style="34" customWidth="1"/>
    <col min="11" max="11" width="23.625" style="34" customWidth="1"/>
    <col min="12" max="12" width="23.625" style="34" bestFit="1" customWidth="1"/>
    <col min="13" max="14" width="25.875" style="34" bestFit="1" customWidth="1"/>
    <col min="15" max="17" width="23.625" style="34" bestFit="1" customWidth="1"/>
    <col min="18" max="18" width="22.875" style="34" bestFit="1" customWidth="1"/>
    <col min="19" max="1001" width="7.625" style="6" customWidth="1"/>
    <col min="1002" max="16384" width="8.625" style="89"/>
  </cols>
  <sheetData>
    <row r="1" spans="1:1002" s="2" customFormat="1" ht="68.099999999999994" customHeight="1" x14ac:dyDescent="0.2">
      <c r="A1" s="93" t="s">
        <v>2066</v>
      </c>
      <c r="B1" s="93" t="s">
        <v>25</v>
      </c>
      <c r="C1" s="93" t="s">
        <v>26</v>
      </c>
      <c r="D1" s="93" t="s">
        <v>27</v>
      </c>
      <c r="E1" s="93" t="s">
        <v>28</v>
      </c>
      <c r="F1" s="93" t="s">
        <v>29</v>
      </c>
      <c r="G1" s="93" t="s">
        <v>30</v>
      </c>
      <c r="H1" s="93" t="s">
        <v>31</v>
      </c>
      <c r="I1" s="93" t="s">
        <v>32</v>
      </c>
      <c r="J1" s="107" t="s">
        <v>2067</v>
      </c>
      <c r="K1" s="107" t="s">
        <v>2068</v>
      </c>
      <c r="L1" s="107" t="s">
        <v>2069</v>
      </c>
      <c r="M1" s="107" t="s">
        <v>2070</v>
      </c>
      <c r="N1" s="107" t="s">
        <v>2071</v>
      </c>
      <c r="O1" s="107" t="s">
        <v>2072</v>
      </c>
      <c r="P1" s="107" t="s">
        <v>2073</v>
      </c>
      <c r="Q1" s="107" t="s">
        <v>2074</v>
      </c>
      <c r="R1" s="108" t="s">
        <v>2075</v>
      </c>
    </row>
    <row r="2" spans="1:1002" ht="36.6" customHeight="1" x14ac:dyDescent="0.25">
      <c r="A2" s="65" t="s">
        <v>1857</v>
      </c>
      <c r="B2" s="66" t="s">
        <v>460</v>
      </c>
      <c r="C2" s="66" t="s">
        <v>461</v>
      </c>
      <c r="D2" s="66" t="s">
        <v>1858</v>
      </c>
      <c r="E2" s="67"/>
      <c r="F2" s="68" t="s">
        <v>1859</v>
      </c>
      <c r="G2" s="133">
        <v>155000000</v>
      </c>
      <c r="H2" s="69">
        <v>155000000</v>
      </c>
      <c r="I2" s="69">
        <v>0</v>
      </c>
      <c r="J2" s="70">
        <v>0</v>
      </c>
      <c r="K2" s="71">
        <v>0</v>
      </c>
      <c r="L2" s="71">
        <v>0</v>
      </c>
      <c r="M2" s="71">
        <v>12500000</v>
      </c>
      <c r="N2" s="71">
        <v>12500000</v>
      </c>
      <c r="O2" s="71">
        <v>12250000</v>
      </c>
      <c r="P2" s="71">
        <v>37000000</v>
      </c>
      <c r="Q2" s="71">
        <v>39750000</v>
      </c>
      <c r="R2" s="71">
        <v>41000000</v>
      </c>
      <c r="ALN2" s="6"/>
    </row>
    <row r="3" spans="1:1002" ht="36.6" customHeight="1" x14ac:dyDescent="0.25">
      <c r="A3" s="72" t="s">
        <v>1844</v>
      </c>
      <c r="B3" s="56" t="s">
        <v>460</v>
      </c>
      <c r="C3" s="56" t="s">
        <v>461</v>
      </c>
      <c r="D3" s="56" t="s">
        <v>462</v>
      </c>
      <c r="E3" s="57"/>
      <c r="F3" s="58" t="s">
        <v>1845</v>
      </c>
      <c r="G3" s="97">
        <v>50000000</v>
      </c>
      <c r="H3" s="73">
        <v>50000000</v>
      </c>
      <c r="I3" s="73">
        <v>0</v>
      </c>
      <c r="J3" s="74">
        <v>0</v>
      </c>
      <c r="K3" s="63">
        <v>0</v>
      </c>
      <c r="L3" s="63">
        <v>3260040.81</v>
      </c>
      <c r="M3" s="63">
        <v>12673721.039999999</v>
      </c>
      <c r="N3" s="63">
        <v>14066238.15</v>
      </c>
      <c r="O3" s="63">
        <v>5000000</v>
      </c>
      <c r="P3" s="63">
        <v>15000000</v>
      </c>
      <c r="Q3" s="63">
        <v>0</v>
      </c>
      <c r="R3" s="63">
        <v>0</v>
      </c>
      <c r="ALN3" s="6"/>
    </row>
    <row r="4" spans="1:1002" ht="36.6" customHeight="1" x14ac:dyDescent="0.25">
      <c r="A4" s="72" t="s">
        <v>1862</v>
      </c>
      <c r="B4" s="56" t="s">
        <v>460</v>
      </c>
      <c r="C4" s="56" t="s">
        <v>461</v>
      </c>
      <c r="D4" s="56" t="s">
        <v>1858</v>
      </c>
      <c r="E4" s="57"/>
      <c r="F4" s="58" t="s">
        <v>1863</v>
      </c>
      <c r="G4" s="97">
        <v>15000000</v>
      </c>
      <c r="H4" s="73">
        <v>15000000</v>
      </c>
      <c r="I4" s="73">
        <v>0</v>
      </c>
      <c r="J4" s="74">
        <v>0</v>
      </c>
      <c r="K4" s="63">
        <v>2000000</v>
      </c>
      <c r="L4" s="63">
        <v>1956024.49</v>
      </c>
      <c r="M4" s="63">
        <v>5604232.6200000001</v>
      </c>
      <c r="N4" s="63">
        <v>5439742.8899999997</v>
      </c>
      <c r="O4" s="63">
        <v>0</v>
      </c>
      <c r="P4" s="63">
        <v>0</v>
      </c>
      <c r="Q4" s="63">
        <v>0</v>
      </c>
      <c r="R4" s="63">
        <v>0</v>
      </c>
      <c r="ALN4" s="6"/>
    </row>
    <row r="5" spans="1:1002" ht="36.6" customHeight="1" x14ac:dyDescent="0.25">
      <c r="A5" s="72" t="s">
        <v>1846</v>
      </c>
      <c r="B5" s="56" t="s">
        <v>460</v>
      </c>
      <c r="C5" s="56" t="s">
        <v>461</v>
      </c>
      <c r="D5" s="56" t="s">
        <v>462</v>
      </c>
      <c r="E5" s="57"/>
      <c r="F5" s="58" t="s">
        <v>1847</v>
      </c>
      <c r="G5" s="97">
        <v>27000000</v>
      </c>
      <c r="H5" s="73">
        <v>27000000</v>
      </c>
      <c r="I5" s="73">
        <v>0</v>
      </c>
      <c r="J5" s="74">
        <v>0</v>
      </c>
      <c r="K5" s="63">
        <v>0</v>
      </c>
      <c r="L5" s="63">
        <v>10800000</v>
      </c>
      <c r="M5" s="63">
        <v>8100000</v>
      </c>
      <c r="N5" s="63">
        <v>5400000</v>
      </c>
      <c r="O5" s="63">
        <v>2700000</v>
      </c>
      <c r="P5" s="63">
        <v>0</v>
      </c>
      <c r="Q5" s="63">
        <v>0</v>
      </c>
      <c r="R5" s="63">
        <v>0</v>
      </c>
      <c r="ALN5" s="6"/>
    </row>
    <row r="6" spans="1:1002" ht="36.6" customHeight="1" x14ac:dyDescent="0.25">
      <c r="A6" s="72" t="s">
        <v>2076</v>
      </c>
      <c r="B6" s="56" t="s">
        <v>481</v>
      </c>
      <c r="C6" s="56" t="s">
        <v>461</v>
      </c>
      <c r="D6" s="56" t="s">
        <v>462</v>
      </c>
      <c r="E6" s="57" t="s">
        <v>706</v>
      </c>
      <c r="F6" s="58" t="s">
        <v>707</v>
      </c>
      <c r="G6" s="97">
        <v>4300000</v>
      </c>
      <c r="H6" s="73">
        <v>4300000</v>
      </c>
      <c r="I6" s="73">
        <v>0</v>
      </c>
      <c r="J6" s="74">
        <v>0</v>
      </c>
      <c r="K6" s="63">
        <v>1153850.18</v>
      </c>
      <c r="L6" s="63">
        <v>2816149.82</v>
      </c>
      <c r="M6" s="63">
        <v>330000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ALN6" s="6"/>
    </row>
    <row r="7" spans="1:1002" ht="36.6" customHeight="1" x14ac:dyDescent="0.25">
      <c r="A7" s="72" t="s">
        <v>2076</v>
      </c>
      <c r="B7" s="56" t="s">
        <v>481</v>
      </c>
      <c r="C7" s="56" t="s">
        <v>461</v>
      </c>
      <c r="D7" s="56" t="s">
        <v>462</v>
      </c>
      <c r="E7" s="57" t="s">
        <v>482</v>
      </c>
      <c r="F7" s="58" t="s">
        <v>483</v>
      </c>
      <c r="G7" s="97">
        <v>4700000</v>
      </c>
      <c r="H7" s="73">
        <v>4700000</v>
      </c>
      <c r="I7" s="73">
        <v>0</v>
      </c>
      <c r="J7" s="74">
        <v>0</v>
      </c>
      <c r="K7" s="63">
        <v>0</v>
      </c>
      <c r="L7" s="63">
        <v>0</v>
      </c>
      <c r="M7" s="63">
        <v>4230000</v>
      </c>
      <c r="N7" s="63">
        <v>470000</v>
      </c>
      <c r="O7" s="63">
        <v>0</v>
      </c>
      <c r="P7" s="63">
        <v>0</v>
      </c>
      <c r="Q7" s="63">
        <v>0</v>
      </c>
      <c r="R7" s="63">
        <v>0</v>
      </c>
      <c r="ALN7" s="6"/>
    </row>
    <row r="8" spans="1:1002" ht="36.6" customHeight="1" x14ac:dyDescent="0.25">
      <c r="A8" s="72" t="s">
        <v>2076</v>
      </c>
      <c r="B8" s="56" t="s">
        <v>481</v>
      </c>
      <c r="C8" s="56" t="s">
        <v>461</v>
      </c>
      <c r="D8" s="56" t="s">
        <v>462</v>
      </c>
      <c r="E8" s="57" t="s">
        <v>1816</v>
      </c>
      <c r="F8" s="58" t="s">
        <v>1817</v>
      </c>
      <c r="G8" s="97">
        <v>8000000</v>
      </c>
      <c r="H8" s="73">
        <v>8000000</v>
      </c>
      <c r="I8" s="73">
        <v>0</v>
      </c>
      <c r="J8" s="74">
        <v>0</v>
      </c>
      <c r="K8" s="63">
        <v>3703618.27</v>
      </c>
      <c r="L8" s="63">
        <v>3396381.73</v>
      </c>
      <c r="M8" s="63">
        <v>900000</v>
      </c>
      <c r="N8" s="63">
        <v>0</v>
      </c>
      <c r="O8" s="63">
        <v>0</v>
      </c>
      <c r="P8" s="63">
        <v>0</v>
      </c>
      <c r="Q8" s="63">
        <v>0</v>
      </c>
      <c r="R8" s="63">
        <v>0</v>
      </c>
      <c r="ALN8" s="6"/>
    </row>
    <row r="9" spans="1:1002" ht="36.6" customHeight="1" x14ac:dyDescent="0.25">
      <c r="A9" s="72" t="s">
        <v>2076</v>
      </c>
      <c r="B9" s="56" t="s">
        <v>481</v>
      </c>
      <c r="C9" s="56" t="s">
        <v>461</v>
      </c>
      <c r="D9" s="56" t="s">
        <v>462</v>
      </c>
      <c r="E9" s="57" t="s">
        <v>710</v>
      </c>
      <c r="F9" s="58" t="s">
        <v>711</v>
      </c>
      <c r="G9" s="97">
        <v>1670840</v>
      </c>
      <c r="H9" s="73">
        <v>1670840</v>
      </c>
      <c r="I9" s="73">
        <v>0</v>
      </c>
      <c r="J9" s="74">
        <v>0</v>
      </c>
      <c r="K9" s="63">
        <v>508541.59</v>
      </c>
      <c r="L9" s="63">
        <v>1052928.9099999999</v>
      </c>
      <c r="M9" s="63">
        <v>109369.5</v>
      </c>
      <c r="N9" s="63">
        <v>0</v>
      </c>
      <c r="O9" s="63">
        <v>0</v>
      </c>
      <c r="P9" s="63">
        <v>0</v>
      </c>
      <c r="Q9" s="63">
        <v>0</v>
      </c>
      <c r="R9" s="63">
        <v>0</v>
      </c>
      <c r="ALN9" s="6"/>
    </row>
    <row r="10" spans="1:1002" ht="36.6" customHeight="1" x14ac:dyDescent="0.25">
      <c r="A10" s="72" t="s">
        <v>2076</v>
      </c>
      <c r="B10" s="56" t="s">
        <v>481</v>
      </c>
      <c r="C10" s="56" t="s">
        <v>461</v>
      </c>
      <c r="D10" s="56" t="s">
        <v>462</v>
      </c>
      <c r="E10" s="57" t="s">
        <v>1787</v>
      </c>
      <c r="F10" s="58" t="s">
        <v>1788</v>
      </c>
      <c r="G10" s="97">
        <v>5535705.6900000004</v>
      </c>
      <c r="H10" s="73">
        <v>4422046.33</v>
      </c>
      <c r="I10" s="73">
        <v>1113659.3600000003</v>
      </c>
      <c r="J10" s="74">
        <v>0</v>
      </c>
      <c r="K10" s="63">
        <v>4422046.33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ALN10" s="6"/>
    </row>
    <row r="11" spans="1:1002" ht="36.6" customHeight="1" x14ac:dyDescent="0.25">
      <c r="A11" s="72" t="s">
        <v>2076</v>
      </c>
      <c r="B11" s="56" t="s">
        <v>481</v>
      </c>
      <c r="C11" s="56" t="s">
        <v>461</v>
      </c>
      <c r="D11" s="56" t="s">
        <v>462</v>
      </c>
      <c r="E11" s="57" t="s">
        <v>1889</v>
      </c>
      <c r="F11" s="58" t="s">
        <v>1890</v>
      </c>
      <c r="G11" s="97">
        <v>2500000</v>
      </c>
      <c r="H11" s="73">
        <v>1992030.19</v>
      </c>
      <c r="I11" s="73">
        <v>507969.81000000006</v>
      </c>
      <c r="J11" s="74">
        <v>0</v>
      </c>
      <c r="K11" s="63">
        <v>1992030.19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ALN11" s="6"/>
    </row>
    <row r="12" spans="1:1002" ht="36.6" customHeight="1" x14ac:dyDescent="0.25">
      <c r="A12" s="72" t="s">
        <v>2076</v>
      </c>
      <c r="B12" s="56" t="s">
        <v>481</v>
      </c>
      <c r="C12" s="56" t="s">
        <v>461</v>
      </c>
      <c r="D12" s="56" t="s">
        <v>462</v>
      </c>
      <c r="E12" s="57" t="s">
        <v>484</v>
      </c>
      <c r="F12" s="58" t="s">
        <v>485</v>
      </c>
      <c r="G12" s="97">
        <v>4600000</v>
      </c>
      <c r="H12" s="73">
        <v>4600000</v>
      </c>
      <c r="I12" s="73">
        <v>0</v>
      </c>
      <c r="J12" s="74">
        <v>0</v>
      </c>
      <c r="K12" s="63">
        <v>0</v>
      </c>
      <c r="L12" s="63">
        <v>0</v>
      </c>
      <c r="M12" s="63">
        <v>1805489.57</v>
      </c>
      <c r="N12" s="63">
        <v>2677834.7799999998</v>
      </c>
      <c r="O12" s="63">
        <v>116675.65</v>
      </c>
      <c r="P12" s="63">
        <v>0</v>
      </c>
      <c r="Q12" s="63">
        <v>0</v>
      </c>
      <c r="R12" s="63">
        <v>0</v>
      </c>
      <c r="ALN12" s="6"/>
    </row>
    <row r="13" spans="1:1002" ht="36.6" customHeight="1" x14ac:dyDescent="0.25">
      <c r="A13" s="72" t="s">
        <v>2076</v>
      </c>
      <c r="B13" s="56" t="s">
        <v>481</v>
      </c>
      <c r="C13" s="56" t="s">
        <v>461</v>
      </c>
      <c r="D13" s="56" t="s">
        <v>462</v>
      </c>
      <c r="E13" s="57" t="s">
        <v>712</v>
      </c>
      <c r="F13" s="58" t="s">
        <v>713</v>
      </c>
      <c r="G13" s="97">
        <v>3120320</v>
      </c>
      <c r="H13" s="73">
        <v>3120320</v>
      </c>
      <c r="I13" s="73">
        <v>0</v>
      </c>
      <c r="J13" s="74">
        <v>0</v>
      </c>
      <c r="K13" s="63">
        <v>852644.66</v>
      </c>
      <c r="L13" s="63">
        <v>1967675.34</v>
      </c>
      <c r="M13" s="63">
        <v>300000</v>
      </c>
      <c r="N13" s="63">
        <v>0</v>
      </c>
      <c r="O13" s="63">
        <v>0</v>
      </c>
      <c r="P13" s="63">
        <v>0</v>
      </c>
      <c r="Q13" s="63">
        <v>0</v>
      </c>
      <c r="R13" s="63">
        <v>0</v>
      </c>
      <c r="ALN13" s="6"/>
    </row>
    <row r="14" spans="1:1002" ht="36.6" customHeight="1" x14ac:dyDescent="0.25">
      <c r="A14" s="72" t="s">
        <v>2076</v>
      </c>
      <c r="B14" s="56" t="s">
        <v>481</v>
      </c>
      <c r="C14" s="56" t="s">
        <v>461</v>
      </c>
      <c r="D14" s="56" t="s">
        <v>462</v>
      </c>
      <c r="E14" s="57" t="s">
        <v>708</v>
      </c>
      <c r="F14" s="58" t="s">
        <v>709</v>
      </c>
      <c r="G14" s="97">
        <v>6095000</v>
      </c>
      <c r="H14" s="73">
        <v>6095000</v>
      </c>
      <c r="I14" s="73">
        <v>0</v>
      </c>
      <c r="J14" s="74">
        <v>0</v>
      </c>
      <c r="K14" s="63">
        <v>1709710.8</v>
      </c>
      <c r="L14" s="63">
        <v>4185289.2</v>
      </c>
      <c r="M14" s="63">
        <v>200000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ALN14" s="6"/>
    </row>
    <row r="15" spans="1:1002" ht="36.6" customHeight="1" x14ac:dyDescent="0.25">
      <c r="A15" s="72" t="s">
        <v>2076</v>
      </c>
      <c r="B15" s="56" t="s">
        <v>481</v>
      </c>
      <c r="C15" s="56" t="s">
        <v>461</v>
      </c>
      <c r="D15" s="56" t="s">
        <v>462</v>
      </c>
      <c r="E15" s="57" t="s">
        <v>725</v>
      </c>
      <c r="F15" s="58" t="s">
        <v>726</v>
      </c>
      <c r="G15" s="97">
        <v>2180000</v>
      </c>
      <c r="H15" s="73">
        <v>2180000</v>
      </c>
      <c r="I15" s="73">
        <v>0</v>
      </c>
      <c r="J15" s="74">
        <v>0</v>
      </c>
      <c r="K15" s="63">
        <v>0</v>
      </c>
      <c r="L15" s="63">
        <v>1670437.35</v>
      </c>
      <c r="M15" s="63">
        <v>291562.65000000002</v>
      </c>
      <c r="N15" s="63">
        <v>218000</v>
      </c>
      <c r="O15" s="63">
        <v>0</v>
      </c>
      <c r="P15" s="63">
        <v>0</v>
      </c>
      <c r="Q15" s="63">
        <v>0</v>
      </c>
      <c r="R15" s="63">
        <v>0</v>
      </c>
      <c r="ALN15" s="6"/>
    </row>
    <row r="16" spans="1:1002" ht="36.6" customHeight="1" x14ac:dyDescent="0.25">
      <c r="A16" s="72" t="s">
        <v>2076</v>
      </c>
      <c r="B16" s="56" t="s">
        <v>481</v>
      </c>
      <c r="C16" s="56" t="s">
        <v>461</v>
      </c>
      <c r="D16" s="56" t="s">
        <v>462</v>
      </c>
      <c r="E16" s="57" t="s">
        <v>723</v>
      </c>
      <c r="F16" s="58" t="s">
        <v>724</v>
      </c>
      <c r="G16" s="97">
        <v>3640000</v>
      </c>
      <c r="H16" s="73">
        <v>3640000</v>
      </c>
      <c r="I16" s="73">
        <v>0</v>
      </c>
      <c r="J16" s="74">
        <v>0</v>
      </c>
      <c r="K16" s="63">
        <v>0</v>
      </c>
      <c r="L16" s="63">
        <v>2192595.02</v>
      </c>
      <c r="M16" s="63">
        <v>1265404.98</v>
      </c>
      <c r="N16" s="63">
        <v>182000</v>
      </c>
      <c r="O16" s="63">
        <v>0</v>
      </c>
      <c r="P16" s="63">
        <v>0</v>
      </c>
      <c r="Q16" s="63">
        <v>0</v>
      </c>
      <c r="R16" s="63">
        <v>0</v>
      </c>
      <c r="ALN16" s="6"/>
    </row>
    <row r="17" spans="1:1002" ht="36.6" customHeight="1" x14ac:dyDescent="0.25">
      <c r="A17" s="72" t="s">
        <v>2076</v>
      </c>
      <c r="B17" s="56" t="s">
        <v>481</v>
      </c>
      <c r="C17" s="56" t="s">
        <v>461</v>
      </c>
      <c r="D17" s="56" t="s">
        <v>462</v>
      </c>
      <c r="E17" s="57" t="s">
        <v>486</v>
      </c>
      <c r="F17" s="58" t="s">
        <v>487</v>
      </c>
      <c r="G17" s="97">
        <v>2967243.48</v>
      </c>
      <c r="H17" s="73">
        <v>2967243.48</v>
      </c>
      <c r="I17" s="73">
        <v>0</v>
      </c>
      <c r="J17" s="74">
        <v>0</v>
      </c>
      <c r="K17" s="63">
        <v>0</v>
      </c>
      <c r="L17" s="63">
        <v>0</v>
      </c>
      <c r="M17" s="63">
        <v>1631983.9</v>
      </c>
      <c r="N17" s="63">
        <v>1038535.22</v>
      </c>
      <c r="O17" s="63">
        <v>296724.36</v>
      </c>
      <c r="P17" s="63">
        <v>0</v>
      </c>
      <c r="Q17" s="63">
        <v>0</v>
      </c>
      <c r="R17" s="63">
        <v>0</v>
      </c>
      <c r="ALN17" s="6"/>
    </row>
    <row r="18" spans="1:1002" ht="36.6" customHeight="1" x14ac:dyDescent="0.25">
      <c r="A18" s="72" t="s">
        <v>2076</v>
      </c>
      <c r="B18" s="56" t="s">
        <v>481</v>
      </c>
      <c r="C18" s="56" t="s">
        <v>461</v>
      </c>
      <c r="D18" s="56" t="s">
        <v>462</v>
      </c>
      <c r="E18" s="57" t="s">
        <v>704</v>
      </c>
      <c r="F18" s="58" t="s">
        <v>705</v>
      </c>
      <c r="G18" s="97">
        <v>2312520</v>
      </c>
      <c r="H18" s="73">
        <v>2312520</v>
      </c>
      <c r="I18" s="73">
        <v>0</v>
      </c>
      <c r="J18" s="74">
        <v>0</v>
      </c>
      <c r="K18" s="63">
        <v>657557.98</v>
      </c>
      <c r="L18" s="63">
        <v>1424962.02</v>
      </c>
      <c r="M18" s="63">
        <v>230000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ALN18" s="6"/>
    </row>
    <row r="19" spans="1:1002" ht="36.6" customHeight="1" x14ac:dyDescent="0.25">
      <c r="A19" s="72" t="s">
        <v>2076</v>
      </c>
      <c r="B19" s="56" t="s">
        <v>2077</v>
      </c>
      <c r="C19" s="56" t="s">
        <v>461</v>
      </c>
      <c r="D19" s="56" t="s">
        <v>462</v>
      </c>
      <c r="E19" s="57" t="s">
        <v>702</v>
      </c>
      <c r="F19" s="58" t="s">
        <v>703</v>
      </c>
      <c r="G19" s="97">
        <v>50000000</v>
      </c>
      <c r="H19" s="73">
        <v>50000000</v>
      </c>
      <c r="I19" s="73">
        <v>0</v>
      </c>
      <c r="J19" s="74">
        <v>0</v>
      </c>
      <c r="K19" s="63">
        <v>0</v>
      </c>
      <c r="L19" s="63">
        <v>5100000</v>
      </c>
      <c r="M19" s="63">
        <v>8200000</v>
      </c>
      <c r="N19" s="63">
        <v>10000000</v>
      </c>
      <c r="O19" s="63">
        <v>20200000</v>
      </c>
      <c r="P19" s="63">
        <v>6500000</v>
      </c>
      <c r="Q19" s="63">
        <v>0</v>
      </c>
      <c r="R19" s="63">
        <v>0</v>
      </c>
      <c r="ALN19" s="6"/>
    </row>
    <row r="20" spans="1:1002" ht="36.6" customHeight="1" x14ac:dyDescent="0.25">
      <c r="A20" s="75" t="s">
        <v>459</v>
      </c>
      <c r="B20" s="76" t="s">
        <v>460</v>
      </c>
      <c r="C20" s="76" t="s">
        <v>461</v>
      </c>
      <c r="D20" s="76" t="s">
        <v>462</v>
      </c>
      <c r="E20" s="57" t="s">
        <v>463</v>
      </c>
      <c r="F20" s="58" t="s">
        <v>464</v>
      </c>
      <c r="G20" s="97">
        <v>19000000</v>
      </c>
      <c r="H20" s="73">
        <v>19000000</v>
      </c>
      <c r="I20" s="73">
        <v>0</v>
      </c>
      <c r="J20" s="74">
        <v>0</v>
      </c>
      <c r="K20" s="63">
        <v>0</v>
      </c>
      <c r="L20" s="63">
        <v>0</v>
      </c>
      <c r="M20" s="63">
        <v>250000</v>
      </c>
      <c r="N20" s="63">
        <v>250000</v>
      </c>
      <c r="O20" s="63">
        <v>2000000</v>
      </c>
      <c r="P20" s="63">
        <v>7000000</v>
      </c>
      <c r="Q20" s="63">
        <v>8000000</v>
      </c>
      <c r="R20" s="63">
        <v>1500000</v>
      </c>
      <c r="ALN20" s="6"/>
    </row>
    <row r="21" spans="1:1002" ht="36.6" customHeight="1" x14ac:dyDescent="0.25">
      <c r="A21" s="75" t="s">
        <v>1841</v>
      </c>
      <c r="B21" s="76" t="s">
        <v>460</v>
      </c>
      <c r="C21" s="76" t="s">
        <v>461</v>
      </c>
      <c r="D21" s="76" t="s">
        <v>462</v>
      </c>
      <c r="E21" s="57" t="s">
        <v>1842</v>
      </c>
      <c r="F21" s="58" t="s">
        <v>1843</v>
      </c>
      <c r="G21" s="97">
        <v>44000000</v>
      </c>
      <c r="H21" s="73">
        <v>44000000</v>
      </c>
      <c r="I21" s="73">
        <v>0</v>
      </c>
      <c r="J21" s="74">
        <v>0</v>
      </c>
      <c r="K21" s="63">
        <v>11000000</v>
      </c>
      <c r="L21" s="63">
        <v>0</v>
      </c>
      <c r="M21" s="63">
        <v>4470274.6500000004</v>
      </c>
      <c r="N21" s="63">
        <v>10413144.789999999</v>
      </c>
      <c r="O21" s="63">
        <v>8800000</v>
      </c>
      <c r="P21" s="63">
        <v>9316580.5600000005</v>
      </c>
      <c r="Q21" s="63">
        <v>0</v>
      </c>
      <c r="R21" s="63">
        <v>0</v>
      </c>
      <c r="ALN21" s="6"/>
    </row>
    <row r="22" spans="1:1002" ht="36.6" customHeight="1" x14ac:dyDescent="0.25">
      <c r="A22" s="75" t="s">
        <v>1848</v>
      </c>
      <c r="B22" s="76" t="s">
        <v>460</v>
      </c>
      <c r="C22" s="76" t="s">
        <v>461</v>
      </c>
      <c r="D22" s="76" t="s">
        <v>462</v>
      </c>
      <c r="E22" s="57"/>
      <c r="F22" s="58" t="s">
        <v>1849</v>
      </c>
      <c r="G22" s="97">
        <v>90000000</v>
      </c>
      <c r="H22" s="73">
        <v>90000000</v>
      </c>
      <c r="I22" s="73">
        <v>0</v>
      </c>
      <c r="J22" s="74">
        <v>0</v>
      </c>
      <c r="K22" s="63">
        <v>0</v>
      </c>
      <c r="L22" s="63">
        <v>119000</v>
      </c>
      <c r="M22" s="63">
        <v>0</v>
      </c>
      <c r="N22" s="63">
        <v>17000000.000000004</v>
      </c>
      <c r="O22" s="63">
        <v>20000000</v>
      </c>
      <c r="P22" s="63">
        <v>26481000</v>
      </c>
      <c r="Q22" s="63">
        <v>16000000</v>
      </c>
      <c r="R22" s="63">
        <v>10400000</v>
      </c>
      <c r="ALN22" s="6"/>
    </row>
    <row r="23" spans="1:1002" ht="36.6" customHeight="1" x14ac:dyDescent="0.25">
      <c r="A23" s="72" t="s">
        <v>1850</v>
      </c>
      <c r="B23" s="56" t="s">
        <v>460</v>
      </c>
      <c r="C23" s="56" t="s">
        <v>1851</v>
      </c>
      <c r="D23" s="56" t="s">
        <v>1852</v>
      </c>
      <c r="E23" s="57"/>
      <c r="F23" s="58" t="s">
        <v>1853</v>
      </c>
      <c r="G23" s="97">
        <v>86118550.530000001</v>
      </c>
      <c r="H23" s="73">
        <v>67564538.629999995</v>
      </c>
      <c r="I23" s="73">
        <v>18554011.900000006</v>
      </c>
      <c r="J23" s="74">
        <v>0</v>
      </c>
      <c r="K23" s="63">
        <v>0</v>
      </c>
      <c r="L23" s="63">
        <v>0</v>
      </c>
      <c r="M23" s="63">
        <v>3300000</v>
      </c>
      <c r="N23" s="63">
        <v>5000000</v>
      </c>
      <c r="O23" s="63">
        <v>10000000</v>
      </c>
      <c r="P23" s="63">
        <v>30000000</v>
      </c>
      <c r="Q23" s="63">
        <v>15000000</v>
      </c>
      <c r="R23" s="63">
        <v>4264538.63</v>
      </c>
      <c r="ALN23" s="6"/>
    </row>
    <row r="24" spans="1:1002" ht="36.6" customHeight="1" x14ac:dyDescent="0.25">
      <c r="A24" s="72" t="s">
        <v>77</v>
      </c>
      <c r="B24" s="56" t="s">
        <v>78</v>
      </c>
      <c r="C24" s="56" t="s">
        <v>58</v>
      </c>
      <c r="D24" s="56" t="s">
        <v>79</v>
      </c>
      <c r="E24" s="57" t="s">
        <v>80</v>
      </c>
      <c r="F24" s="58" t="s">
        <v>81</v>
      </c>
      <c r="G24" s="97">
        <v>4777500</v>
      </c>
      <c r="H24" s="73">
        <v>4777500</v>
      </c>
      <c r="I24" s="73">
        <v>0</v>
      </c>
      <c r="J24" s="74">
        <v>0</v>
      </c>
      <c r="K24" s="63">
        <v>2619351.4300000002</v>
      </c>
      <c r="L24" s="63">
        <v>2158148.5699999998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ALN24" s="6"/>
    </row>
    <row r="25" spans="1:1002" ht="36.6" customHeight="1" x14ac:dyDescent="0.25">
      <c r="A25" s="72" t="s">
        <v>584</v>
      </c>
      <c r="B25" s="56" t="s">
        <v>585</v>
      </c>
      <c r="C25" s="56" t="s">
        <v>58</v>
      </c>
      <c r="D25" s="56" t="s">
        <v>59</v>
      </c>
      <c r="E25" s="57" t="s">
        <v>586</v>
      </c>
      <c r="F25" s="58" t="s">
        <v>587</v>
      </c>
      <c r="G25" s="97">
        <v>1439000</v>
      </c>
      <c r="H25" s="73">
        <v>1439000</v>
      </c>
      <c r="I25" s="73">
        <v>0</v>
      </c>
      <c r="J25" s="74">
        <v>0</v>
      </c>
      <c r="K25" s="63">
        <v>0</v>
      </c>
      <c r="L25" s="63">
        <v>200000</v>
      </c>
      <c r="M25" s="63">
        <v>835997.96</v>
      </c>
      <c r="N25" s="63">
        <v>403002.04</v>
      </c>
      <c r="O25" s="63">
        <v>0</v>
      </c>
      <c r="P25" s="63">
        <v>0</v>
      </c>
      <c r="Q25" s="63">
        <v>0</v>
      </c>
      <c r="R25" s="63">
        <v>0</v>
      </c>
      <c r="ALN25" s="6"/>
    </row>
    <row r="26" spans="1:1002" ht="36.6" customHeight="1" x14ac:dyDescent="0.25">
      <c r="A26" s="72" t="s">
        <v>82</v>
      </c>
      <c r="B26" s="56" t="s">
        <v>2078</v>
      </c>
      <c r="C26" s="56" t="s">
        <v>58</v>
      </c>
      <c r="D26" s="56" t="s">
        <v>59</v>
      </c>
      <c r="E26" s="57" t="s">
        <v>84</v>
      </c>
      <c r="F26" s="134" t="s">
        <v>85</v>
      </c>
      <c r="G26" s="97">
        <v>850000</v>
      </c>
      <c r="H26" s="73">
        <v>850000</v>
      </c>
      <c r="I26" s="96">
        <v>0</v>
      </c>
      <c r="J26" s="74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212500</v>
      </c>
      <c r="Q26" s="63">
        <v>425000</v>
      </c>
      <c r="R26" s="63">
        <v>212500</v>
      </c>
      <c r="ALN26" s="6"/>
    </row>
    <row r="27" spans="1:1002" ht="36.6" customHeight="1" x14ac:dyDescent="0.25">
      <c r="A27" s="72" t="s">
        <v>86</v>
      </c>
      <c r="B27" s="56" t="s">
        <v>2078</v>
      </c>
      <c r="C27" s="56" t="s">
        <v>58</v>
      </c>
      <c r="D27" s="56" t="s">
        <v>59</v>
      </c>
      <c r="E27" s="57" t="s">
        <v>87</v>
      </c>
      <c r="F27" s="134" t="s">
        <v>88</v>
      </c>
      <c r="G27" s="135">
        <v>1200000</v>
      </c>
      <c r="H27" s="73">
        <v>1200000</v>
      </c>
      <c r="I27" s="96">
        <v>0</v>
      </c>
      <c r="J27" s="74">
        <v>0</v>
      </c>
      <c r="K27" s="63">
        <v>0</v>
      </c>
      <c r="L27" s="63">
        <v>0</v>
      </c>
      <c r="M27" s="63">
        <v>0</v>
      </c>
      <c r="N27" s="63">
        <v>0</v>
      </c>
      <c r="O27" s="63">
        <v>180000</v>
      </c>
      <c r="P27" s="63">
        <v>360000</v>
      </c>
      <c r="Q27" s="63">
        <v>420000</v>
      </c>
      <c r="R27" s="63">
        <v>240000</v>
      </c>
      <c r="ALN27" s="6"/>
    </row>
    <row r="28" spans="1:1002" ht="36.6" customHeight="1" x14ac:dyDescent="0.25">
      <c r="A28" s="72" t="s">
        <v>884</v>
      </c>
      <c r="B28" s="56" t="s">
        <v>2078</v>
      </c>
      <c r="C28" s="56" t="s">
        <v>58</v>
      </c>
      <c r="D28" s="56" t="s">
        <v>59</v>
      </c>
      <c r="E28" s="57" t="s">
        <v>885</v>
      </c>
      <c r="F28" s="58" t="s">
        <v>886</v>
      </c>
      <c r="G28" s="97">
        <v>3919854.26</v>
      </c>
      <c r="H28" s="73">
        <v>3919854.26</v>
      </c>
      <c r="I28" s="73">
        <v>0</v>
      </c>
      <c r="J28" s="74">
        <v>0</v>
      </c>
      <c r="K28" s="63">
        <v>0</v>
      </c>
      <c r="L28" s="63">
        <v>0</v>
      </c>
      <c r="M28" s="63">
        <v>0</v>
      </c>
      <c r="N28" s="63">
        <v>587978.14</v>
      </c>
      <c r="O28" s="63">
        <v>783970.85</v>
      </c>
      <c r="P28" s="63">
        <v>1097559.19</v>
      </c>
      <c r="Q28" s="63">
        <v>823169.39</v>
      </c>
      <c r="R28" s="63">
        <v>627176.68999999994</v>
      </c>
      <c r="ALN28" s="6"/>
    </row>
    <row r="29" spans="1:1002" ht="36.6" customHeight="1" x14ac:dyDescent="0.25">
      <c r="A29" s="72" t="s">
        <v>890</v>
      </c>
      <c r="B29" s="56" t="s">
        <v>2078</v>
      </c>
      <c r="C29" s="56" t="s">
        <v>58</v>
      </c>
      <c r="D29" s="56" t="s">
        <v>59</v>
      </c>
      <c r="E29" s="57" t="s">
        <v>891</v>
      </c>
      <c r="F29" s="58" t="s">
        <v>892</v>
      </c>
      <c r="G29" s="97">
        <v>2674629.7200000002</v>
      </c>
      <c r="H29" s="73">
        <v>2674629.7200000002</v>
      </c>
      <c r="I29" s="73">
        <v>0</v>
      </c>
      <c r="J29" s="74">
        <v>0</v>
      </c>
      <c r="K29" s="63">
        <v>0</v>
      </c>
      <c r="L29" s="63">
        <v>0</v>
      </c>
      <c r="M29" s="63">
        <v>0</v>
      </c>
      <c r="N29" s="63">
        <v>0</v>
      </c>
      <c r="O29" s="63">
        <v>401194.46</v>
      </c>
      <c r="P29" s="63">
        <v>802388.92</v>
      </c>
      <c r="Q29" s="63">
        <v>936120.4</v>
      </c>
      <c r="R29" s="63">
        <v>534925.93999999994</v>
      </c>
      <c r="ALN29" s="6"/>
    </row>
    <row r="30" spans="1:1002" ht="36.6" customHeight="1" x14ac:dyDescent="0.25">
      <c r="A30" s="72" t="s">
        <v>615</v>
      </c>
      <c r="B30" s="56" t="s">
        <v>612</v>
      </c>
      <c r="C30" s="56" t="s">
        <v>58</v>
      </c>
      <c r="D30" s="56" t="s">
        <v>59</v>
      </c>
      <c r="E30" s="57" t="s">
        <v>616</v>
      </c>
      <c r="F30" s="58" t="s">
        <v>617</v>
      </c>
      <c r="G30" s="97">
        <v>3700000</v>
      </c>
      <c r="H30" s="73">
        <v>3700000</v>
      </c>
      <c r="I30" s="73">
        <v>0</v>
      </c>
      <c r="J30" s="74">
        <v>0</v>
      </c>
      <c r="K30" s="63">
        <v>0</v>
      </c>
      <c r="L30" s="63">
        <v>200000</v>
      </c>
      <c r="M30" s="63">
        <v>1077372.1000000001</v>
      </c>
      <c r="N30" s="63">
        <v>2422627.9</v>
      </c>
      <c r="O30" s="63">
        <v>0</v>
      </c>
      <c r="P30" s="63">
        <v>0</v>
      </c>
      <c r="Q30" s="63">
        <v>0</v>
      </c>
      <c r="R30" s="63">
        <v>0</v>
      </c>
      <c r="ALN30" s="6"/>
    </row>
    <row r="31" spans="1:1002" ht="36.6" customHeight="1" x14ac:dyDescent="0.25">
      <c r="A31" s="72" t="s">
        <v>611</v>
      </c>
      <c r="B31" s="56" t="s">
        <v>612</v>
      </c>
      <c r="C31" s="56" t="s">
        <v>58</v>
      </c>
      <c r="D31" s="56" t="s">
        <v>59</v>
      </c>
      <c r="E31" s="57" t="s">
        <v>613</v>
      </c>
      <c r="F31" s="58" t="s">
        <v>614</v>
      </c>
      <c r="G31" s="97">
        <v>1200000</v>
      </c>
      <c r="H31" s="73">
        <v>1200000</v>
      </c>
      <c r="I31" s="73">
        <v>0</v>
      </c>
      <c r="J31" s="74">
        <v>0</v>
      </c>
      <c r="K31" s="63">
        <v>0</v>
      </c>
      <c r="L31" s="63">
        <v>200000</v>
      </c>
      <c r="M31" s="63">
        <v>629598.37</v>
      </c>
      <c r="N31" s="63">
        <v>370401.63</v>
      </c>
      <c r="O31" s="63">
        <v>0</v>
      </c>
      <c r="P31" s="63">
        <v>0</v>
      </c>
      <c r="Q31" s="63">
        <v>0</v>
      </c>
      <c r="R31" s="63">
        <v>0</v>
      </c>
      <c r="ALN31" s="6"/>
    </row>
    <row r="32" spans="1:1002" ht="36.6" customHeight="1" x14ac:dyDescent="0.25">
      <c r="A32" s="72" t="s">
        <v>1294</v>
      </c>
      <c r="B32" s="56" t="s">
        <v>2079</v>
      </c>
      <c r="C32" s="56" t="s">
        <v>58</v>
      </c>
      <c r="D32" s="56" t="s">
        <v>778</v>
      </c>
      <c r="E32" s="57" t="s">
        <v>1295</v>
      </c>
      <c r="F32" s="58" t="s">
        <v>1296</v>
      </c>
      <c r="G32" s="97">
        <v>30050300</v>
      </c>
      <c r="H32" s="73">
        <v>19550300</v>
      </c>
      <c r="I32" s="73">
        <v>10500000</v>
      </c>
      <c r="J32" s="74">
        <v>0</v>
      </c>
      <c r="K32" s="63">
        <v>248982.46</v>
      </c>
      <c r="L32" s="63">
        <v>0</v>
      </c>
      <c r="M32" s="63">
        <v>0</v>
      </c>
      <c r="N32" s="63">
        <v>2230717.15</v>
      </c>
      <c r="O32" s="63">
        <v>8672126.6999999993</v>
      </c>
      <c r="P32" s="63">
        <v>7669941.1500000004</v>
      </c>
      <c r="Q32" s="63">
        <v>728532.54</v>
      </c>
      <c r="R32" s="63">
        <v>0</v>
      </c>
      <c r="ALN32" s="6"/>
    </row>
    <row r="33" spans="1:1002" ht="36.6" customHeight="1" x14ac:dyDescent="0.25">
      <c r="A33" s="72" t="s">
        <v>1357</v>
      </c>
      <c r="B33" s="56" t="s">
        <v>2079</v>
      </c>
      <c r="C33" s="56" t="s">
        <v>58</v>
      </c>
      <c r="D33" s="56" t="s">
        <v>778</v>
      </c>
      <c r="E33" s="57" t="s">
        <v>1358</v>
      </c>
      <c r="F33" s="58" t="s">
        <v>1359</v>
      </c>
      <c r="G33" s="97">
        <v>12800000</v>
      </c>
      <c r="H33" s="73">
        <v>4200000</v>
      </c>
      <c r="I33" s="73">
        <v>8600000</v>
      </c>
      <c r="J33" s="74">
        <v>0</v>
      </c>
      <c r="K33" s="63">
        <v>328273.90999999997</v>
      </c>
      <c r="L33" s="63">
        <v>342304.29</v>
      </c>
      <c r="M33" s="63">
        <v>1050000</v>
      </c>
      <c r="N33" s="63">
        <v>1757695.71</v>
      </c>
      <c r="O33" s="63">
        <v>721726.09</v>
      </c>
      <c r="P33" s="63">
        <v>0</v>
      </c>
      <c r="Q33" s="63">
        <v>0</v>
      </c>
      <c r="R33" s="63">
        <v>0</v>
      </c>
      <c r="ALN33" s="6"/>
    </row>
    <row r="34" spans="1:1002" ht="36.6" customHeight="1" x14ac:dyDescent="0.25">
      <c r="A34" s="72" t="s">
        <v>1354</v>
      </c>
      <c r="B34" s="56" t="s">
        <v>2079</v>
      </c>
      <c r="C34" s="56" t="s">
        <v>58</v>
      </c>
      <c r="D34" s="56" t="s">
        <v>778</v>
      </c>
      <c r="E34" s="57" t="s">
        <v>1355</v>
      </c>
      <c r="F34" s="58" t="s">
        <v>1356</v>
      </c>
      <c r="G34" s="97">
        <v>3430577.66</v>
      </c>
      <c r="H34" s="73">
        <v>329680.90999999997</v>
      </c>
      <c r="I34" s="73">
        <v>3100896.75</v>
      </c>
      <c r="J34" s="74">
        <v>0</v>
      </c>
      <c r="K34" s="63">
        <v>0</v>
      </c>
      <c r="L34" s="63">
        <v>26869.33</v>
      </c>
      <c r="M34" s="63">
        <v>220391.35</v>
      </c>
      <c r="N34" s="63">
        <v>82420.23</v>
      </c>
      <c r="O34" s="63">
        <v>0</v>
      </c>
      <c r="P34" s="63">
        <v>0</v>
      </c>
      <c r="Q34" s="63">
        <v>0</v>
      </c>
      <c r="R34" s="63">
        <v>0</v>
      </c>
      <c r="ALN34" s="6"/>
    </row>
    <row r="35" spans="1:1002" ht="36.6" customHeight="1" x14ac:dyDescent="0.25">
      <c r="A35" s="72" t="s">
        <v>1333</v>
      </c>
      <c r="B35" s="56" t="s">
        <v>2079</v>
      </c>
      <c r="C35" s="56" t="s">
        <v>58</v>
      </c>
      <c r="D35" s="56" t="s">
        <v>778</v>
      </c>
      <c r="E35" s="57" t="s">
        <v>1334</v>
      </c>
      <c r="F35" s="58" t="s">
        <v>1335</v>
      </c>
      <c r="G35" s="97">
        <v>23800000</v>
      </c>
      <c r="H35" s="73">
        <v>5400000</v>
      </c>
      <c r="I35" s="73">
        <v>18400000</v>
      </c>
      <c r="J35" s="74">
        <v>0</v>
      </c>
      <c r="K35" s="63">
        <v>210415.48</v>
      </c>
      <c r="L35" s="63">
        <v>0</v>
      </c>
      <c r="M35" s="63">
        <v>0</v>
      </c>
      <c r="N35" s="63">
        <v>440105.51</v>
      </c>
      <c r="O35" s="63">
        <v>1710952.34</v>
      </c>
      <c r="P35" s="63">
        <v>1898942.15</v>
      </c>
      <c r="Q35" s="63">
        <v>1139584.52</v>
      </c>
      <c r="R35" s="63">
        <v>0</v>
      </c>
      <c r="ALN35" s="6"/>
    </row>
    <row r="36" spans="1:1002" ht="36.6" customHeight="1" x14ac:dyDescent="0.25">
      <c r="A36" s="72" t="s">
        <v>1324</v>
      </c>
      <c r="B36" s="56" t="s">
        <v>2079</v>
      </c>
      <c r="C36" s="56" t="s">
        <v>58</v>
      </c>
      <c r="D36" s="56" t="s">
        <v>778</v>
      </c>
      <c r="E36" s="57" t="s">
        <v>1325</v>
      </c>
      <c r="F36" s="58" t="s">
        <v>1326</v>
      </c>
      <c r="G36" s="97">
        <v>7929000</v>
      </c>
      <c r="H36" s="73">
        <v>814000</v>
      </c>
      <c r="I36" s="73">
        <v>7115000</v>
      </c>
      <c r="J36" s="74">
        <v>0</v>
      </c>
      <c r="K36" s="63">
        <v>100299.71</v>
      </c>
      <c r="L36" s="63">
        <v>66341.83</v>
      </c>
      <c r="M36" s="63">
        <v>544158.17000000004</v>
      </c>
      <c r="N36" s="63">
        <v>103200.29</v>
      </c>
      <c r="O36" s="63">
        <v>0</v>
      </c>
      <c r="P36" s="63">
        <v>0</v>
      </c>
      <c r="Q36" s="63">
        <v>0</v>
      </c>
      <c r="R36" s="63">
        <v>0</v>
      </c>
      <c r="ALN36" s="6"/>
    </row>
    <row r="37" spans="1:1002" ht="36.6" customHeight="1" x14ac:dyDescent="0.25">
      <c r="A37" s="72" t="s">
        <v>1284</v>
      </c>
      <c r="B37" s="56" t="s">
        <v>2079</v>
      </c>
      <c r="C37" s="56" t="s">
        <v>58</v>
      </c>
      <c r="D37" s="56" t="s">
        <v>778</v>
      </c>
      <c r="E37" s="57" t="s">
        <v>1286</v>
      </c>
      <c r="F37" s="58" t="s">
        <v>1287</v>
      </c>
      <c r="G37" s="97">
        <v>8420000</v>
      </c>
      <c r="H37" s="73">
        <v>241841.13</v>
      </c>
      <c r="I37" s="73">
        <v>8178158.8700000001</v>
      </c>
      <c r="J37" s="74">
        <v>0</v>
      </c>
      <c r="K37" s="63">
        <v>155545.53</v>
      </c>
      <c r="L37" s="63">
        <v>0</v>
      </c>
      <c r="M37" s="63">
        <v>86295.6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ALN37" s="6"/>
    </row>
    <row r="38" spans="1:1002" ht="36.6" customHeight="1" x14ac:dyDescent="0.25">
      <c r="A38" s="72" t="s">
        <v>826</v>
      </c>
      <c r="B38" s="56" t="s">
        <v>2078</v>
      </c>
      <c r="C38" s="56" t="s">
        <v>58</v>
      </c>
      <c r="D38" s="56" t="s">
        <v>59</v>
      </c>
      <c r="E38" s="57" t="s">
        <v>827</v>
      </c>
      <c r="F38" s="58" t="s">
        <v>828</v>
      </c>
      <c r="G38" s="97">
        <v>2000000</v>
      </c>
      <c r="H38" s="73">
        <v>2000000</v>
      </c>
      <c r="I38" s="73">
        <v>0</v>
      </c>
      <c r="J38" s="74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500000</v>
      </c>
      <c r="Q38" s="63">
        <v>1000000</v>
      </c>
      <c r="R38" s="63">
        <v>500000</v>
      </c>
      <c r="ALN38" s="6"/>
    </row>
    <row r="39" spans="1:1002" ht="36.6" customHeight="1" x14ac:dyDescent="0.25">
      <c r="A39" s="72" t="s">
        <v>1105</v>
      </c>
      <c r="B39" s="56" t="s">
        <v>2078</v>
      </c>
      <c r="C39" s="56" t="s">
        <v>58</v>
      </c>
      <c r="D39" s="56" t="s">
        <v>59</v>
      </c>
      <c r="E39" s="57" t="s">
        <v>1106</v>
      </c>
      <c r="F39" s="58" t="s">
        <v>1107</v>
      </c>
      <c r="G39" s="97">
        <v>4000000</v>
      </c>
      <c r="H39" s="73">
        <v>3716158.1</v>
      </c>
      <c r="I39" s="73">
        <v>283841.89999999991</v>
      </c>
      <c r="J39" s="74">
        <v>0</v>
      </c>
      <c r="K39" s="63">
        <v>0</v>
      </c>
      <c r="L39" s="63">
        <v>0</v>
      </c>
      <c r="M39" s="63">
        <v>0</v>
      </c>
      <c r="N39" s="63">
        <v>0</v>
      </c>
      <c r="O39" s="63">
        <v>557423.72</v>
      </c>
      <c r="P39" s="63">
        <v>1114847.43</v>
      </c>
      <c r="Q39" s="63">
        <v>1300655.3400000001</v>
      </c>
      <c r="R39" s="63">
        <v>743231.61</v>
      </c>
      <c r="ALN39" s="6"/>
    </row>
    <row r="40" spans="1:1002" ht="36.6" customHeight="1" x14ac:dyDescent="0.25">
      <c r="A40" s="72" t="s">
        <v>1079</v>
      </c>
      <c r="B40" s="56" t="s">
        <v>2078</v>
      </c>
      <c r="C40" s="56" t="s">
        <v>58</v>
      </c>
      <c r="D40" s="56" t="s">
        <v>59</v>
      </c>
      <c r="E40" s="57" t="s">
        <v>1080</v>
      </c>
      <c r="F40" s="58" t="s">
        <v>1081</v>
      </c>
      <c r="G40" s="97">
        <v>3500000</v>
      </c>
      <c r="H40" s="73">
        <v>3342020.47</v>
      </c>
      <c r="I40" s="73">
        <v>157979.5299999998</v>
      </c>
      <c r="J40" s="74">
        <v>0</v>
      </c>
      <c r="K40" s="63">
        <v>0</v>
      </c>
      <c r="L40" s="63">
        <v>0</v>
      </c>
      <c r="M40" s="63">
        <v>0</v>
      </c>
      <c r="N40" s="63">
        <v>0</v>
      </c>
      <c r="O40" s="63">
        <v>501303.07</v>
      </c>
      <c r="P40" s="63">
        <v>1002606.14</v>
      </c>
      <c r="Q40" s="63">
        <v>1169707.1599999999</v>
      </c>
      <c r="R40" s="63">
        <v>668404.1</v>
      </c>
      <c r="ALN40" s="6"/>
    </row>
    <row r="41" spans="1:1002" ht="36.6" customHeight="1" x14ac:dyDescent="0.25">
      <c r="A41" s="72" t="s">
        <v>937</v>
      </c>
      <c r="B41" s="56" t="s">
        <v>2078</v>
      </c>
      <c r="C41" s="56" t="s">
        <v>58</v>
      </c>
      <c r="D41" s="56" t="s">
        <v>59</v>
      </c>
      <c r="E41" s="57" t="s">
        <v>938</v>
      </c>
      <c r="F41" s="58" t="s">
        <v>939</v>
      </c>
      <c r="G41" s="97">
        <v>5200000</v>
      </c>
      <c r="H41" s="73">
        <v>4936899.58</v>
      </c>
      <c r="I41" s="73">
        <v>263100.41999999993</v>
      </c>
      <c r="J41" s="74">
        <v>0</v>
      </c>
      <c r="K41" s="63">
        <v>0</v>
      </c>
      <c r="L41" s="63">
        <v>0</v>
      </c>
      <c r="M41" s="63">
        <v>0</v>
      </c>
      <c r="N41" s="63">
        <v>0</v>
      </c>
      <c r="O41" s="63">
        <v>740534.94</v>
      </c>
      <c r="P41" s="63">
        <v>1481069.87</v>
      </c>
      <c r="Q41" s="63">
        <v>1727914.85</v>
      </c>
      <c r="R41" s="63">
        <v>987379.92</v>
      </c>
      <c r="ALN41" s="6"/>
    </row>
    <row r="42" spans="1:1002" ht="36.6" customHeight="1" x14ac:dyDescent="0.25">
      <c r="A42" s="72" t="s">
        <v>1369</v>
      </c>
      <c r="B42" s="56" t="s">
        <v>2079</v>
      </c>
      <c r="C42" s="56" t="s">
        <v>58</v>
      </c>
      <c r="D42" s="56" t="s">
        <v>778</v>
      </c>
      <c r="E42" s="57" t="s">
        <v>1370</v>
      </c>
      <c r="F42" s="58" t="s">
        <v>1371</v>
      </c>
      <c r="G42" s="97">
        <v>15800000</v>
      </c>
      <c r="H42" s="73">
        <v>2010000</v>
      </c>
      <c r="I42" s="73">
        <v>13790000</v>
      </c>
      <c r="J42" s="74">
        <v>0</v>
      </c>
      <c r="K42" s="63">
        <v>41236</v>
      </c>
      <c r="L42" s="63">
        <v>163817.04999999999</v>
      </c>
      <c r="M42" s="63">
        <v>841182.95</v>
      </c>
      <c r="N42" s="63">
        <v>502500</v>
      </c>
      <c r="O42" s="63">
        <v>461264</v>
      </c>
      <c r="P42" s="63">
        <v>0</v>
      </c>
      <c r="Q42" s="63">
        <v>0</v>
      </c>
      <c r="R42" s="63">
        <v>0</v>
      </c>
      <c r="ALN42" s="6"/>
    </row>
    <row r="43" spans="1:1002" ht="36.6" customHeight="1" x14ac:dyDescent="0.25">
      <c r="A43" s="72" t="s">
        <v>1007</v>
      </c>
      <c r="B43" s="56" t="s">
        <v>2078</v>
      </c>
      <c r="C43" s="56" t="s">
        <v>58</v>
      </c>
      <c r="D43" s="56" t="s">
        <v>59</v>
      </c>
      <c r="E43" s="57" t="s">
        <v>1008</v>
      </c>
      <c r="F43" s="58" t="s">
        <v>1009</v>
      </c>
      <c r="G43" s="97">
        <v>1739710</v>
      </c>
      <c r="H43" s="73">
        <v>1739710</v>
      </c>
      <c r="I43" s="73">
        <v>0</v>
      </c>
      <c r="J43" s="74">
        <v>0</v>
      </c>
      <c r="K43" s="63">
        <v>0</v>
      </c>
      <c r="L43" s="63">
        <v>0</v>
      </c>
      <c r="M43" s="63">
        <v>0</v>
      </c>
      <c r="N43" s="63">
        <v>0</v>
      </c>
      <c r="O43" s="63">
        <v>260956.5</v>
      </c>
      <c r="P43" s="63">
        <v>521913</v>
      </c>
      <c r="Q43" s="63">
        <v>608898.5</v>
      </c>
      <c r="R43" s="63">
        <v>347942</v>
      </c>
      <c r="ALN43" s="6"/>
    </row>
    <row r="44" spans="1:1002" ht="36.6" customHeight="1" x14ac:dyDescent="0.25">
      <c r="A44" s="72" t="s">
        <v>887</v>
      </c>
      <c r="B44" s="56" t="s">
        <v>2078</v>
      </c>
      <c r="C44" s="56" t="s">
        <v>58</v>
      </c>
      <c r="D44" s="56" t="s">
        <v>59</v>
      </c>
      <c r="E44" s="57" t="s">
        <v>888</v>
      </c>
      <c r="F44" s="58" t="s">
        <v>889</v>
      </c>
      <c r="G44" s="97">
        <v>4300000</v>
      </c>
      <c r="H44" s="73">
        <v>4300000</v>
      </c>
      <c r="I44" s="73">
        <v>0</v>
      </c>
      <c r="J44" s="74">
        <v>0</v>
      </c>
      <c r="K44" s="63">
        <v>0</v>
      </c>
      <c r="L44" s="63">
        <v>0</v>
      </c>
      <c r="M44" s="63">
        <v>0</v>
      </c>
      <c r="N44" s="63">
        <v>645000</v>
      </c>
      <c r="O44" s="63">
        <v>860000</v>
      </c>
      <c r="P44" s="63">
        <v>1204000</v>
      </c>
      <c r="Q44" s="63">
        <v>903000</v>
      </c>
      <c r="R44" s="63">
        <v>688000</v>
      </c>
      <c r="ALN44" s="6"/>
    </row>
    <row r="45" spans="1:1002" ht="36.6" customHeight="1" x14ac:dyDescent="0.25">
      <c r="A45" s="72" t="s">
        <v>1408</v>
      </c>
      <c r="B45" s="56" t="s">
        <v>2078</v>
      </c>
      <c r="C45" s="56" t="s">
        <v>58</v>
      </c>
      <c r="D45" s="56" t="s">
        <v>59</v>
      </c>
      <c r="E45" s="57" t="s">
        <v>1409</v>
      </c>
      <c r="F45" s="58" t="s">
        <v>1410</v>
      </c>
      <c r="G45" s="97">
        <v>1984865</v>
      </c>
      <c r="H45" s="73">
        <v>1984865</v>
      </c>
      <c r="I45" s="73">
        <v>0</v>
      </c>
      <c r="J45" s="74">
        <v>0</v>
      </c>
      <c r="K45" s="63">
        <v>0</v>
      </c>
      <c r="L45" s="63">
        <v>0</v>
      </c>
      <c r="M45" s="63">
        <v>99243.25</v>
      </c>
      <c r="N45" s="63">
        <v>496216.25</v>
      </c>
      <c r="O45" s="63">
        <v>694702.75</v>
      </c>
      <c r="P45" s="63">
        <v>496216.25</v>
      </c>
      <c r="Q45" s="63">
        <v>198486.5</v>
      </c>
      <c r="R45" s="63">
        <v>0</v>
      </c>
      <c r="ALN45" s="6"/>
    </row>
    <row r="46" spans="1:1002" ht="36.6" customHeight="1" x14ac:dyDescent="0.25">
      <c r="A46" s="72" t="s">
        <v>989</v>
      </c>
      <c r="B46" s="56" t="s">
        <v>2078</v>
      </c>
      <c r="C46" s="56" t="s">
        <v>58</v>
      </c>
      <c r="D46" s="56" t="s">
        <v>59</v>
      </c>
      <c r="E46" s="57" t="s">
        <v>990</v>
      </c>
      <c r="F46" s="58" t="s">
        <v>991</v>
      </c>
      <c r="G46" s="97">
        <v>279000</v>
      </c>
      <c r="H46" s="73">
        <v>279000</v>
      </c>
      <c r="I46" s="73">
        <v>0</v>
      </c>
      <c r="J46" s="74">
        <v>0</v>
      </c>
      <c r="K46" s="63">
        <v>0</v>
      </c>
      <c r="L46" s="63">
        <v>0</v>
      </c>
      <c r="M46" s="63">
        <v>0</v>
      </c>
      <c r="N46" s="63">
        <v>0</v>
      </c>
      <c r="O46" s="63">
        <v>41850</v>
      </c>
      <c r="P46" s="63">
        <v>83700</v>
      </c>
      <c r="Q46" s="63">
        <v>97650</v>
      </c>
      <c r="R46" s="63">
        <v>55800</v>
      </c>
      <c r="ALN46" s="6"/>
    </row>
    <row r="47" spans="1:1002" ht="36.6" customHeight="1" x14ac:dyDescent="0.25">
      <c r="A47" s="72" t="s">
        <v>1025</v>
      </c>
      <c r="B47" s="56" t="s">
        <v>2078</v>
      </c>
      <c r="C47" s="56" t="s">
        <v>58</v>
      </c>
      <c r="D47" s="56" t="s">
        <v>59</v>
      </c>
      <c r="E47" s="57" t="s">
        <v>1026</v>
      </c>
      <c r="F47" s="58" t="s">
        <v>1027</v>
      </c>
      <c r="G47" s="97">
        <v>197040</v>
      </c>
      <c r="H47" s="73">
        <v>197040</v>
      </c>
      <c r="I47" s="73">
        <v>0</v>
      </c>
      <c r="J47" s="74">
        <v>0</v>
      </c>
      <c r="K47" s="63">
        <v>0</v>
      </c>
      <c r="L47" s="63">
        <v>0</v>
      </c>
      <c r="M47" s="63">
        <v>0</v>
      </c>
      <c r="N47" s="63">
        <v>0</v>
      </c>
      <c r="O47" s="63">
        <v>29556</v>
      </c>
      <c r="P47" s="63">
        <v>59112</v>
      </c>
      <c r="Q47" s="63">
        <v>68964</v>
      </c>
      <c r="R47" s="63">
        <v>39408</v>
      </c>
      <c r="ALN47" s="6"/>
    </row>
    <row r="48" spans="1:1002" ht="36.6" customHeight="1" x14ac:dyDescent="0.25">
      <c r="A48" s="72" t="s">
        <v>869</v>
      </c>
      <c r="B48" s="56" t="s">
        <v>2078</v>
      </c>
      <c r="C48" s="56" t="s">
        <v>58</v>
      </c>
      <c r="D48" s="56" t="s">
        <v>59</v>
      </c>
      <c r="E48" s="57" t="s">
        <v>870</v>
      </c>
      <c r="F48" s="58" t="s">
        <v>871</v>
      </c>
      <c r="G48" s="97">
        <v>9683472.1099999994</v>
      </c>
      <c r="H48" s="73">
        <v>9683472.1099999994</v>
      </c>
      <c r="I48" s="73">
        <v>0</v>
      </c>
      <c r="J48" s="74">
        <v>0</v>
      </c>
      <c r="K48" s="63">
        <v>0</v>
      </c>
      <c r="L48" s="63">
        <v>0</v>
      </c>
      <c r="M48" s="63">
        <v>484173.61</v>
      </c>
      <c r="N48" s="63">
        <v>1452520.82</v>
      </c>
      <c r="O48" s="63">
        <v>1936694.42</v>
      </c>
      <c r="P48" s="63">
        <v>2420868.0299999998</v>
      </c>
      <c r="Q48" s="63">
        <v>1936694.42</v>
      </c>
      <c r="R48" s="63">
        <v>1452520.81</v>
      </c>
      <c r="ALN48" s="6"/>
    </row>
    <row r="49" spans="1:1002" ht="36.6" customHeight="1" x14ac:dyDescent="0.25">
      <c r="A49" s="72" t="s">
        <v>1108</v>
      </c>
      <c r="B49" s="56" t="s">
        <v>2078</v>
      </c>
      <c r="C49" s="56" t="s">
        <v>58</v>
      </c>
      <c r="D49" s="56" t="s">
        <v>59</v>
      </c>
      <c r="E49" s="57" t="s">
        <v>1109</v>
      </c>
      <c r="F49" s="58" t="s">
        <v>1110</v>
      </c>
      <c r="G49" s="97">
        <v>952124.17</v>
      </c>
      <c r="H49" s="73">
        <v>952124.17</v>
      </c>
      <c r="I49" s="73">
        <v>0</v>
      </c>
      <c r="J49" s="74">
        <v>0</v>
      </c>
      <c r="K49" s="63">
        <v>0</v>
      </c>
      <c r="L49" s="63">
        <v>0</v>
      </c>
      <c r="M49" s="63">
        <v>0</v>
      </c>
      <c r="N49" s="63">
        <v>190424.83</v>
      </c>
      <c r="O49" s="63">
        <v>285637.25</v>
      </c>
      <c r="P49" s="63">
        <v>333243.46000000002</v>
      </c>
      <c r="Q49" s="63">
        <v>142818.63</v>
      </c>
      <c r="R49" s="63">
        <v>0</v>
      </c>
      <c r="ALN49" s="6"/>
    </row>
    <row r="50" spans="1:1002" ht="36.6" customHeight="1" x14ac:dyDescent="0.25">
      <c r="A50" s="72" t="s">
        <v>822</v>
      </c>
      <c r="B50" s="56" t="s">
        <v>2078</v>
      </c>
      <c r="C50" s="56" t="s">
        <v>58</v>
      </c>
      <c r="D50" s="56" t="s">
        <v>59</v>
      </c>
      <c r="E50" s="57" t="s">
        <v>823</v>
      </c>
      <c r="F50" s="58" t="s">
        <v>824</v>
      </c>
      <c r="G50" s="97">
        <v>450000</v>
      </c>
      <c r="H50" s="73">
        <v>450000</v>
      </c>
      <c r="I50" s="73">
        <v>0</v>
      </c>
      <c r="J50" s="74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112500</v>
      </c>
      <c r="Q50" s="63">
        <v>225000</v>
      </c>
      <c r="R50" s="63">
        <v>112500</v>
      </c>
      <c r="ALN50" s="6"/>
    </row>
    <row r="51" spans="1:1002" ht="36.6" customHeight="1" x14ac:dyDescent="0.25">
      <c r="A51" s="72" t="s">
        <v>839</v>
      </c>
      <c r="B51" s="56" t="s">
        <v>2078</v>
      </c>
      <c r="C51" s="56" t="s">
        <v>58</v>
      </c>
      <c r="D51" s="56" t="s">
        <v>59</v>
      </c>
      <c r="E51" s="57" t="s">
        <v>840</v>
      </c>
      <c r="F51" s="58" t="s">
        <v>841</v>
      </c>
      <c r="G51" s="97">
        <v>1000000</v>
      </c>
      <c r="H51" s="73">
        <v>1000000</v>
      </c>
      <c r="I51" s="73">
        <v>0</v>
      </c>
      <c r="J51" s="74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250000</v>
      </c>
      <c r="Q51" s="63">
        <v>500000</v>
      </c>
      <c r="R51" s="63">
        <v>250000</v>
      </c>
      <c r="ALN51" s="6"/>
    </row>
    <row r="52" spans="1:1002" ht="36.6" customHeight="1" x14ac:dyDescent="0.25">
      <c r="A52" s="72" t="s">
        <v>1037</v>
      </c>
      <c r="B52" s="56" t="s">
        <v>2078</v>
      </c>
      <c r="C52" s="56" t="s">
        <v>58</v>
      </c>
      <c r="D52" s="56" t="s">
        <v>59</v>
      </c>
      <c r="E52" s="57" t="s">
        <v>1038</v>
      </c>
      <c r="F52" s="58" t="s">
        <v>1039</v>
      </c>
      <c r="G52" s="97">
        <v>3132000</v>
      </c>
      <c r="H52" s="73">
        <v>3132000</v>
      </c>
      <c r="I52" s="73">
        <v>0</v>
      </c>
      <c r="J52" s="74">
        <v>0</v>
      </c>
      <c r="K52" s="63">
        <v>0</v>
      </c>
      <c r="L52" s="63">
        <v>0</v>
      </c>
      <c r="M52" s="63">
        <v>156600</v>
      </c>
      <c r="N52" s="63">
        <v>469800</v>
      </c>
      <c r="O52" s="63">
        <v>626400</v>
      </c>
      <c r="P52" s="63">
        <v>783000</v>
      </c>
      <c r="Q52" s="63">
        <v>626400</v>
      </c>
      <c r="R52" s="63">
        <v>469800</v>
      </c>
      <c r="ALN52" s="6"/>
    </row>
    <row r="53" spans="1:1002" ht="36.6" customHeight="1" x14ac:dyDescent="0.25">
      <c r="A53" s="72" t="s">
        <v>1526</v>
      </c>
      <c r="B53" s="56" t="s">
        <v>2078</v>
      </c>
      <c r="C53" s="56" t="s">
        <v>58</v>
      </c>
      <c r="D53" s="56" t="s">
        <v>59</v>
      </c>
      <c r="E53" s="57" t="s">
        <v>1527</v>
      </c>
      <c r="F53" s="58" t="s">
        <v>1528</v>
      </c>
      <c r="G53" s="97">
        <v>2700000</v>
      </c>
      <c r="H53" s="73">
        <v>2589108.46</v>
      </c>
      <c r="I53" s="73">
        <v>110891.54000000004</v>
      </c>
      <c r="J53" s="74">
        <v>0</v>
      </c>
      <c r="K53" s="63">
        <v>0</v>
      </c>
      <c r="L53" s="63">
        <v>0</v>
      </c>
      <c r="M53" s="63">
        <v>129455.42</v>
      </c>
      <c r="N53" s="63">
        <v>647277.12</v>
      </c>
      <c r="O53" s="63">
        <v>906187.96</v>
      </c>
      <c r="P53" s="63">
        <v>647277.12</v>
      </c>
      <c r="Q53" s="63">
        <v>258910.84</v>
      </c>
      <c r="R53" s="63">
        <v>0</v>
      </c>
      <c r="ALN53" s="6"/>
    </row>
    <row r="54" spans="1:1002" ht="36.6" customHeight="1" x14ac:dyDescent="0.25">
      <c r="A54" s="72" t="s">
        <v>1120</v>
      </c>
      <c r="B54" s="56" t="s">
        <v>2078</v>
      </c>
      <c r="C54" s="56" t="s">
        <v>58</v>
      </c>
      <c r="D54" s="56" t="s">
        <v>59</v>
      </c>
      <c r="E54" s="57" t="s">
        <v>1121</v>
      </c>
      <c r="F54" s="58" t="s">
        <v>1122</v>
      </c>
      <c r="G54" s="97">
        <v>1200000</v>
      </c>
      <c r="H54" s="73">
        <v>1200000</v>
      </c>
      <c r="I54" s="73">
        <v>0</v>
      </c>
      <c r="J54" s="74">
        <v>0</v>
      </c>
      <c r="K54" s="63">
        <v>0</v>
      </c>
      <c r="L54" s="63">
        <v>0</v>
      </c>
      <c r="M54" s="63">
        <v>0</v>
      </c>
      <c r="N54" s="63">
        <v>240000</v>
      </c>
      <c r="O54" s="63">
        <v>360000</v>
      </c>
      <c r="P54" s="63">
        <v>420000</v>
      </c>
      <c r="Q54" s="63">
        <v>180000</v>
      </c>
      <c r="R54" s="63">
        <v>0</v>
      </c>
      <c r="ALN54" s="6"/>
    </row>
    <row r="55" spans="1:1002" ht="36.6" customHeight="1" x14ac:dyDescent="0.25">
      <c r="A55" s="72" t="s">
        <v>860</v>
      </c>
      <c r="B55" s="56" t="s">
        <v>2078</v>
      </c>
      <c r="C55" s="56" t="s">
        <v>58</v>
      </c>
      <c r="D55" s="56" t="s">
        <v>59</v>
      </c>
      <c r="E55" s="57" t="s">
        <v>861</v>
      </c>
      <c r="F55" s="58" t="s">
        <v>862</v>
      </c>
      <c r="G55" s="97">
        <v>3500000</v>
      </c>
      <c r="H55" s="73">
        <v>3500000</v>
      </c>
      <c r="I55" s="73">
        <v>0</v>
      </c>
      <c r="J55" s="74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875000</v>
      </c>
      <c r="Q55" s="63">
        <v>1750000</v>
      </c>
      <c r="R55" s="63">
        <v>875000</v>
      </c>
      <c r="ALN55" s="6"/>
    </row>
    <row r="56" spans="1:1002" ht="36.6" customHeight="1" x14ac:dyDescent="0.25">
      <c r="A56" s="72" t="s">
        <v>1318</v>
      </c>
      <c r="B56" s="56" t="s">
        <v>2079</v>
      </c>
      <c r="C56" s="56" t="s">
        <v>58</v>
      </c>
      <c r="D56" s="56" t="s">
        <v>778</v>
      </c>
      <c r="E56" s="57" t="s">
        <v>1319</v>
      </c>
      <c r="F56" s="58" t="s">
        <v>1320</v>
      </c>
      <c r="G56" s="97">
        <v>80417153.840000004</v>
      </c>
      <c r="H56" s="73">
        <v>45017153.850000001</v>
      </c>
      <c r="I56" s="73">
        <v>35399999.990000002</v>
      </c>
      <c r="J56" s="74">
        <v>0</v>
      </c>
      <c r="K56" s="63">
        <v>436365.68</v>
      </c>
      <c r="L56" s="63">
        <v>0</v>
      </c>
      <c r="M56" s="63">
        <v>14569352.27</v>
      </c>
      <c r="N56" s="63">
        <v>15005717.949999999</v>
      </c>
      <c r="O56" s="63">
        <v>15005717.949999999</v>
      </c>
      <c r="P56" s="63">
        <v>0</v>
      </c>
      <c r="Q56" s="63">
        <v>0</v>
      </c>
      <c r="R56" s="63">
        <v>0</v>
      </c>
      <c r="ALN56" s="6"/>
    </row>
    <row r="57" spans="1:1002" ht="36.6" customHeight="1" x14ac:dyDescent="0.25">
      <c r="A57" s="72" t="s">
        <v>983</v>
      </c>
      <c r="B57" s="56" t="s">
        <v>2078</v>
      </c>
      <c r="C57" s="56" t="s">
        <v>58</v>
      </c>
      <c r="D57" s="56" t="s">
        <v>59</v>
      </c>
      <c r="E57" s="57" t="s">
        <v>984</v>
      </c>
      <c r="F57" s="58" t="s">
        <v>985</v>
      </c>
      <c r="G57" s="97">
        <v>7400000</v>
      </c>
      <c r="H57" s="73">
        <v>7400000</v>
      </c>
      <c r="I57" s="73">
        <v>0</v>
      </c>
      <c r="J57" s="74">
        <v>0</v>
      </c>
      <c r="K57" s="63">
        <v>0</v>
      </c>
      <c r="L57" s="63">
        <v>0</v>
      </c>
      <c r="M57" s="63">
        <v>0</v>
      </c>
      <c r="N57" s="63">
        <v>1110000</v>
      </c>
      <c r="O57" s="63">
        <v>1480000</v>
      </c>
      <c r="P57" s="63">
        <v>2072000</v>
      </c>
      <c r="Q57" s="63">
        <v>1554000</v>
      </c>
      <c r="R57" s="63">
        <v>1184000</v>
      </c>
      <c r="ALN57" s="6"/>
    </row>
    <row r="58" spans="1:1002" ht="36.6" customHeight="1" x14ac:dyDescent="0.25">
      <c r="A58" s="72" t="s">
        <v>1022</v>
      </c>
      <c r="B58" s="56" t="s">
        <v>2078</v>
      </c>
      <c r="C58" s="56" t="s">
        <v>58</v>
      </c>
      <c r="D58" s="56" t="s">
        <v>59</v>
      </c>
      <c r="E58" s="57" t="s">
        <v>1023</v>
      </c>
      <c r="F58" s="58" t="s">
        <v>1024</v>
      </c>
      <c r="G58" s="97">
        <v>5660000</v>
      </c>
      <c r="H58" s="73">
        <v>5660000</v>
      </c>
      <c r="I58" s="73">
        <v>0</v>
      </c>
      <c r="J58" s="74">
        <v>0</v>
      </c>
      <c r="K58" s="63">
        <v>0</v>
      </c>
      <c r="L58" s="63">
        <v>0</v>
      </c>
      <c r="M58" s="63">
        <v>283000</v>
      </c>
      <c r="N58" s="63">
        <v>849000</v>
      </c>
      <c r="O58" s="63">
        <v>1132000</v>
      </c>
      <c r="P58" s="63">
        <v>1415000</v>
      </c>
      <c r="Q58" s="63">
        <v>1132000</v>
      </c>
      <c r="R58" s="63">
        <v>849000</v>
      </c>
      <c r="ALN58" s="6"/>
    </row>
    <row r="59" spans="1:1002" ht="36.6" customHeight="1" x14ac:dyDescent="0.25">
      <c r="A59" s="72" t="s">
        <v>1387</v>
      </c>
      <c r="B59" s="56" t="s">
        <v>2079</v>
      </c>
      <c r="C59" s="56" t="s">
        <v>58</v>
      </c>
      <c r="D59" s="56" t="s">
        <v>778</v>
      </c>
      <c r="E59" s="57" t="s">
        <v>1388</v>
      </c>
      <c r="F59" s="58" t="s">
        <v>1389</v>
      </c>
      <c r="G59" s="97">
        <v>21932356.75</v>
      </c>
      <c r="H59" s="73">
        <v>6200852.0999999996</v>
      </c>
      <c r="I59" s="73">
        <v>15731504.65</v>
      </c>
      <c r="J59" s="74">
        <v>0</v>
      </c>
      <c r="K59" s="63">
        <v>292381.96000000002</v>
      </c>
      <c r="L59" s="63">
        <v>310042.58</v>
      </c>
      <c r="M59" s="63">
        <v>2898898.37</v>
      </c>
      <c r="N59" s="63">
        <v>2681868.54</v>
      </c>
      <c r="O59" s="63">
        <v>17660.650000000001</v>
      </c>
      <c r="P59" s="63">
        <v>0</v>
      </c>
      <c r="Q59" s="63">
        <v>0</v>
      </c>
      <c r="R59" s="63">
        <v>0</v>
      </c>
      <c r="ALN59" s="6"/>
    </row>
    <row r="60" spans="1:1002" ht="36.6" customHeight="1" x14ac:dyDescent="0.25">
      <c r="A60" s="72" t="s">
        <v>1336</v>
      </c>
      <c r="B60" s="56" t="s">
        <v>2079</v>
      </c>
      <c r="C60" s="56" t="s">
        <v>58</v>
      </c>
      <c r="D60" s="56" t="s">
        <v>778</v>
      </c>
      <c r="E60" s="57" t="s">
        <v>1337</v>
      </c>
      <c r="F60" s="58" t="s">
        <v>1338</v>
      </c>
      <c r="G60" s="97">
        <v>106382263.23999999</v>
      </c>
      <c r="H60" s="73">
        <v>74050000</v>
      </c>
      <c r="I60" s="73">
        <v>32332263.239999995</v>
      </c>
      <c r="J60" s="74">
        <v>0</v>
      </c>
      <c r="K60" s="63">
        <v>972031.1</v>
      </c>
      <c r="L60" s="63">
        <v>0</v>
      </c>
      <c r="M60" s="63">
        <v>0</v>
      </c>
      <c r="N60" s="63">
        <v>7644524.0300000003</v>
      </c>
      <c r="O60" s="63">
        <v>32984156.27</v>
      </c>
      <c r="P60" s="63">
        <v>29718819.699999999</v>
      </c>
      <c r="Q60" s="63">
        <v>2730468.9</v>
      </c>
      <c r="R60" s="63">
        <v>0</v>
      </c>
      <c r="ALN60" s="6"/>
    </row>
    <row r="61" spans="1:1002" ht="36.6" customHeight="1" x14ac:dyDescent="0.25">
      <c r="A61" s="72" t="s">
        <v>1330</v>
      </c>
      <c r="B61" s="56" t="s">
        <v>2079</v>
      </c>
      <c r="C61" s="56" t="s">
        <v>58</v>
      </c>
      <c r="D61" s="56" t="s">
        <v>778</v>
      </c>
      <c r="E61" s="57" t="s">
        <v>1331</v>
      </c>
      <c r="F61" s="58" t="s">
        <v>1332</v>
      </c>
      <c r="G61" s="97">
        <v>511257962.31</v>
      </c>
      <c r="H61" s="73">
        <v>1467000</v>
      </c>
      <c r="I61" s="73">
        <v>509790962.31</v>
      </c>
      <c r="J61" s="74">
        <v>0</v>
      </c>
      <c r="K61" s="63">
        <v>1467000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63">
        <v>0</v>
      </c>
      <c r="R61" s="63">
        <v>0</v>
      </c>
      <c r="ALN61" s="6"/>
    </row>
    <row r="62" spans="1:1002" ht="36.6" customHeight="1" x14ac:dyDescent="0.25">
      <c r="A62" s="72" t="s">
        <v>1384</v>
      </c>
      <c r="B62" s="56" t="s">
        <v>2079</v>
      </c>
      <c r="C62" s="56" t="s">
        <v>58</v>
      </c>
      <c r="D62" s="56" t="s">
        <v>778</v>
      </c>
      <c r="E62" s="57" t="s">
        <v>1385</v>
      </c>
      <c r="F62" s="58" t="s">
        <v>1386</v>
      </c>
      <c r="G62" s="97">
        <v>14500000</v>
      </c>
      <c r="H62" s="73">
        <v>7141575</v>
      </c>
      <c r="I62" s="73">
        <v>7358425</v>
      </c>
      <c r="J62" s="74">
        <v>0</v>
      </c>
      <c r="K62" s="63">
        <v>159697.96</v>
      </c>
      <c r="L62" s="63">
        <v>422347.69</v>
      </c>
      <c r="M62" s="63">
        <v>2262758.23</v>
      </c>
      <c r="N62" s="63">
        <v>2511377.37</v>
      </c>
      <c r="O62" s="63">
        <v>1785393.75</v>
      </c>
      <c r="P62" s="63">
        <v>0</v>
      </c>
      <c r="Q62" s="63">
        <v>0</v>
      </c>
      <c r="R62" s="63">
        <v>0</v>
      </c>
      <c r="ALN62" s="6"/>
    </row>
    <row r="63" spans="1:1002" ht="36.6" customHeight="1" x14ac:dyDescent="0.25">
      <c r="A63" s="72" t="s">
        <v>1339</v>
      </c>
      <c r="B63" s="56" t="s">
        <v>2079</v>
      </c>
      <c r="C63" s="56" t="s">
        <v>58</v>
      </c>
      <c r="D63" s="56" t="s">
        <v>778</v>
      </c>
      <c r="E63" s="57" t="s">
        <v>1340</v>
      </c>
      <c r="F63" s="58" t="s">
        <v>1341</v>
      </c>
      <c r="G63" s="97">
        <v>1089046547.25</v>
      </c>
      <c r="H63" s="73">
        <v>1472734.87</v>
      </c>
      <c r="I63" s="73">
        <v>1087573812.3800001</v>
      </c>
      <c r="J63" s="74">
        <v>0</v>
      </c>
      <c r="K63" s="63">
        <v>1472734.87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ALN63" s="6"/>
    </row>
    <row r="64" spans="1:1002" ht="36.6" customHeight="1" x14ac:dyDescent="0.25">
      <c r="A64" s="72" t="s">
        <v>591</v>
      </c>
      <c r="B64" s="56" t="s">
        <v>592</v>
      </c>
      <c r="C64" s="56" t="s">
        <v>58</v>
      </c>
      <c r="D64" s="56" t="s">
        <v>59</v>
      </c>
      <c r="E64" s="57" t="s">
        <v>593</v>
      </c>
      <c r="F64" s="58" t="s">
        <v>594</v>
      </c>
      <c r="G64" s="97">
        <v>2944000</v>
      </c>
      <c r="H64" s="73">
        <v>2944000</v>
      </c>
      <c r="I64" s="73">
        <v>0</v>
      </c>
      <c r="J64" s="74">
        <v>0</v>
      </c>
      <c r="K64" s="63">
        <v>0</v>
      </c>
      <c r="L64" s="63">
        <v>200000</v>
      </c>
      <c r="M64" s="63">
        <v>823897.68</v>
      </c>
      <c r="N64" s="63">
        <v>1920102.32</v>
      </c>
      <c r="O64" s="63">
        <v>0</v>
      </c>
      <c r="P64" s="63">
        <v>0</v>
      </c>
      <c r="Q64" s="63">
        <v>0</v>
      </c>
      <c r="R64" s="63">
        <v>0</v>
      </c>
      <c r="ALN64" s="6"/>
    </row>
    <row r="65" spans="1:1002" ht="36.6" customHeight="1" x14ac:dyDescent="0.25">
      <c r="A65" s="72" t="s">
        <v>1405</v>
      </c>
      <c r="B65" s="56" t="s">
        <v>2078</v>
      </c>
      <c r="C65" s="56" t="s">
        <v>58</v>
      </c>
      <c r="D65" s="56" t="s">
        <v>59</v>
      </c>
      <c r="E65" s="57" t="s">
        <v>1406</v>
      </c>
      <c r="F65" s="58" t="s">
        <v>1407</v>
      </c>
      <c r="G65" s="97">
        <v>2280000</v>
      </c>
      <c r="H65" s="73">
        <v>2280000</v>
      </c>
      <c r="I65" s="73">
        <v>0</v>
      </c>
      <c r="J65" s="74">
        <v>0</v>
      </c>
      <c r="K65" s="63">
        <v>0</v>
      </c>
      <c r="L65" s="63">
        <v>0</v>
      </c>
      <c r="M65" s="63">
        <v>114000</v>
      </c>
      <c r="N65" s="63">
        <v>570000</v>
      </c>
      <c r="O65" s="63">
        <v>798000</v>
      </c>
      <c r="P65" s="63">
        <v>570000</v>
      </c>
      <c r="Q65" s="63">
        <v>228000</v>
      </c>
      <c r="R65" s="63">
        <v>0</v>
      </c>
      <c r="ALN65" s="6"/>
    </row>
    <row r="66" spans="1:1002" ht="36.6" customHeight="1" x14ac:dyDescent="0.25">
      <c r="A66" s="72" t="s">
        <v>1297</v>
      </c>
      <c r="B66" s="56" t="s">
        <v>2079</v>
      </c>
      <c r="C66" s="56" t="s">
        <v>58</v>
      </c>
      <c r="D66" s="56" t="s">
        <v>778</v>
      </c>
      <c r="E66" s="57" t="s">
        <v>1298</v>
      </c>
      <c r="F66" s="58" t="s">
        <v>1299</v>
      </c>
      <c r="G66" s="97">
        <v>89500000</v>
      </c>
      <c r="H66" s="73">
        <v>9235418.7400000002</v>
      </c>
      <c r="I66" s="73">
        <v>80264581.260000005</v>
      </c>
      <c r="J66" s="74">
        <v>0</v>
      </c>
      <c r="K66" s="63">
        <v>339533.89</v>
      </c>
      <c r="L66" s="63">
        <v>752696.05</v>
      </c>
      <c r="M66" s="63">
        <v>2926178.02</v>
      </c>
      <c r="N66" s="63">
        <v>3247689.98</v>
      </c>
      <c r="O66" s="63">
        <v>1969320.8</v>
      </c>
      <c r="P66" s="63">
        <v>0</v>
      </c>
      <c r="Q66" s="63">
        <v>0</v>
      </c>
      <c r="R66" s="63">
        <v>0</v>
      </c>
      <c r="ALN66" s="6"/>
    </row>
    <row r="67" spans="1:1002" ht="36.6" customHeight="1" x14ac:dyDescent="0.25">
      <c r="A67" s="72" t="s">
        <v>1375</v>
      </c>
      <c r="B67" s="56" t="s">
        <v>2079</v>
      </c>
      <c r="C67" s="56" t="s">
        <v>58</v>
      </c>
      <c r="D67" s="56" t="s">
        <v>778</v>
      </c>
      <c r="E67" s="57" t="s">
        <v>1376</v>
      </c>
      <c r="F67" s="58" t="s">
        <v>1377</v>
      </c>
      <c r="G67" s="97">
        <v>7524000</v>
      </c>
      <c r="H67" s="73">
        <v>5335561.92</v>
      </c>
      <c r="I67" s="73">
        <v>2188438.08</v>
      </c>
      <c r="J67" s="74">
        <v>0</v>
      </c>
      <c r="K67" s="63">
        <v>135076.4</v>
      </c>
      <c r="L67" s="63">
        <v>434853.74</v>
      </c>
      <c r="M67" s="63">
        <v>1690535.58</v>
      </c>
      <c r="N67" s="63">
        <v>1876282.12</v>
      </c>
      <c r="O67" s="63">
        <v>1198814.08</v>
      </c>
      <c r="P67" s="63">
        <v>0</v>
      </c>
      <c r="Q67" s="63">
        <v>0</v>
      </c>
      <c r="R67" s="63">
        <v>0</v>
      </c>
      <c r="ALN67" s="6"/>
    </row>
    <row r="68" spans="1:1002" ht="36.6" customHeight="1" x14ac:dyDescent="0.25">
      <c r="A68" s="72" t="s">
        <v>842</v>
      </c>
      <c r="B68" s="56" t="s">
        <v>2078</v>
      </c>
      <c r="C68" s="56" t="s">
        <v>58</v>
      </c>
      <c r="D68" s="56" t="s">
        <v>59</v>
      </c>
      <c r="E68" s="57" t="s">
        <v>843</v>
      </c>
      <c r="F68" s="58" t="s">
        <v>844</v>
      </c>
      <c r="G68" s="97">
        <v>16500000</v>
      </c>
      <c r="H68" s="73">
        <v>16500000</v>
      </c>
      <c r="I68" s="73">
        <v>0</v>
      </c>
      <c r="J68" s="74">
        <v>0</v>
      </c>
      <c r="K68" s="63">
        <v>0</v>
      </c>
      <c r="L68" s="63">
        <v>0</v>
      </c>
      <c r="M68" s="63">
        <v>0</v>
      </c>
      <c r="N68" s="63">
        <v>0</v>
      </c>
      <c r="O68" s="63">
        <v>2475000</v>
      </c>
      <c r="P68" s="63">
        <v>4950000</v>
      </c>
      <c r="Q68" s="63">
        <v>5775000</v>
      </c>
      <c r="R68" s="63">
        <v>3300000</v>
      </c>
      <c r="ALN68" s="6"/>
    </row>
    <row r="69" spans="1:1002" ht="36.6" customHeight="1" x14ac:dyDescent="0.25">
      <c r="A69" s="72" t="s">
        <v>1277</v>
      </c>
      <c r="B69" s="56" t="s">
        <v>2078</v>
      </c>
      <c r="C69" s="56" t="s">
        <v>58</v>
      </c>
      <c r="D69" s="56" t="s">
        <v>59</v>
      </c>
      <c r="E69" s="57" t="s">
        <v>1278</v>
      </c>
      <c r="F69" s="58" t="s">
        <v>1279</v>
      </c>
      <c r="G69" s="97">
        <v>640150</v>
      </c>
      <c r="H69" s="73">
        <v>640150</v>
      </c>
      <c r="I69" s="73">
        <v>0</v>
      </c>
      <c r="J69" s="74">
        <v>0</v>
      </c>
      <c r="K69" s="63">
        <v>0</v>
      </c>
      <c r="L69" s="63">
        <v>0</v>
      </c>
      <c r="M69" s="63">
        <v>0</v>
      </c>
      <c r="N69" s="63">
        <v>128030</v>
      </c>
      <c r="O69" s="63">
        <v>192045</v>
      </c>
      <c r="P69" s="63">
        <v>224052.5</v>
      </c>
      <c r="Q69" s="63">
        <v>96022.5</v>
      </c>
      <c r="R69" s="63">
        <v>0</v>
      </c>
      <c r="ALN69" s="6"/>
    </row>
    <row r="70" spans="1:1002" ht="36.6" customHeight="1" x14ac:dyDescent="0.25">
      <c r="A70" s="72" t="s">
        <v>881</v>
      </c>
      <c r="B70" s="56" t="s">
        <v>2078</v>
      </c>
      <c r="C70" s="56" t="s">
        <v>58</v>
      </c>
      <c r="D70" s="56" t="s">
        <v>59</v>
      </c>
      <c r="E70" s="57" t="s">
        <v>882</v>
      </c>
      <c r="F70" s="58" t="s">
        <v>883</v>
      </c>
      <c r="G70" s="97">
        <v>4574544.29</v>
      </c>
      <c r="H70" s="73">
        <v>4574544.29</v>
      </c>
      <c r="I70" s="73">
        <v>0</v>
      </c>
      <c r="J70" s="74">
        <v>0</v>
      </c>
      <c r="K70" s="63">
        <v>106958.15</v>
      </c>
      <c r="L70" s="63">
        <v>548945.31000000006</v>
      </c>
      <c r="M70" s="63">
        <v>686181.64</v>
      </c>
      <c r="N70" s="63">
        <v>823417.97</v>
      </c>
      <c r="O70" s="63">
        <v>914908.86</v>
      </c>
      <c r="P70" s="63">
        <v>914908.86</v>
      </c>
      <c r="Q70" s="63">
        <v>579223.5</v>
      </c>
      <c r="R70" s="63">
        <v>0</v>
      </c>
      <c r="ALN70" s="6"/>
    </row>
    <row r="71" spans="1:1002" ht="36.6" customHeight="1" x14ac:dyDescent="0.25">
      <c r="A71" s="72" t="s">
        <v>851</v>
      </c>
      <c r="B71" s="56" t="s">
        <v>2078</v>
      </c>
      <c r="C71" s="56" t="s">
        <v>58</v>
      </c>
      <c r="D71" s="56" t="s">
        <v>59</v>
      </c>
      <c r="E71" s="57" t="s">
        <v>852</v>
      </c>
      <c r="F71" s="58" t="s">
        <v>853</v>
      </c>
      <c r="G71" s="97">
        <v>7353260</v>
      </c>
      <c r="H71" s="73">
        <v>7353260</v>
      </c>
      <c r="I71" s="73">
        <v>0</v>
      </c>
      <c r="J71" s="74">
        <v>0</v>
      </c>
      <c r="K71" s="63">
        <v>0</v>
      </c>
      <c r="L71" s="63">
        <v>0</v>
      </c>
      <c r="M71" s="63">
        <v>0</v>
      </c>
      <c r="N71" s="63">
        <v>1102989</v>
      </c>
      <c r="O71" s="63">
        <v>1470652</v>
      </c>
      <c r="P71" s="63">
        <v>2058912.8</v>
      </c>
      <c r="Q71" s="63">
        <v>1544184.6</v>
      </c>
      <c r="R71" s="63">
        <v>1176521.6000000001</v>
      </c>
      <c r="ALN71" s="6"/>
    </row>
    <row r="72" spans="1:1002" ht="36.6" customHeight="1" x14ac:dyDescent="0.25">
      <c r="A72" s="72" t="s">
        <v>1031</v>
      </c>
      <c r="B72" s="56" t="s">
        <v>2078</v>
      </c>
      <c r="C72" s="56" t="s">
        <v>58</v>
      </c>
      <c r="D72" s="56" t="s">
        <v>59</v>
      </c>
      <c r="E72" s="57" t="s">
        <v>1032</v>
      </c>
      <c r="F72" s="58" t="s">
        <v>1033</v>
      </c>
      <c r="G72" s="97">
        <v>203820.12</v>
      </c>
      <c r="H72" s="73">
        <v>203820.12</v>
      </c>
      <c r="I72" s="73">
        <v>0</v>
      </c>
      <c r="J72" s="74">
        <v>0</v>
      </c>
      <c r="K72" s="63">
        <v>0</v>
      </c>
      <c r="L72" s="63">
        <v>0</v>
      </c>
      <c r="M72" s="63">
        <v>0</v>
      </c>
      <c r="N72" s="63">
        <v>0</v>
      </c>
      <c r="O72" s="63">
        <v>30573.02</v>
      </c>
      <c r="P72" s="63">
        <v>61146.04</v>
      </c>
      <c r="Q72" s="63">
        <v>71337.039999999994</v>
      </c>
      <c r="R72" s="63">
        <v>40764.019999999997</v>
      </c>
      <c r="ALN72" s="6"/>
    </row>
    <row r="73" spans="1:1002" ht="36.6" customHeight="1" x14ac:dyDescent="0.25">
      <c r="A73" s="72" t="s">
        <v>872</v>
      </c>
      <c r="B73" s="56" t="s">
        <v>2078</v>
      </c>
      <c r="C73" s="56" t="s">
        <v>58</v>
      </c>
      <c r="D73" s="56" t="s">
        <v>59</v>
      </c>
      <c r="E73" s="57" t="s">
        <v>873</v>
      </c>
      <c r="F73" s="58" t="s">
        <v>874</v>
      </c>
      <c r="G73" s="97">
        <v>3500000</v>
      </c>
      <c r="H73" s="73">
        <v>3412500</v>
      </c>
      <c r="I73" s="73">
        <v>87500</v>
      </c>
      <c r="J73" s="74">
        <v>0</v>
      </c>
      <c r="K73" s="63">
        <v>0</v>
      </c>
      <c r="L73" s="63">
        <v>0</v>
      </c>
      <c r="M73" s="63">
        <v>0</v>
      </c>
      <c r="N73" s="63">
        <v>511875</v>
      </c>
      <c r="O73" s="63">
        <v>682500</v>
      </c>
      <c r="P73" s="63">
        <v>955500</v>
      </c>
      <c r="Q73" s="63">
        <v>716625</v>
      </c>
      <c r="R73" s="63">
        <v>546000</v>
      </c>
      <c r="ALN73" s="6"/>
    </row>
    <row r="74" spans="1:1002" ht="36.6" customHeight="1" x14ac:dyDescent="0.25">
      <c r="A74" s="72" t="s">
        <v>1781</v>
      </c>
      <c r="B74" s="56" t="s">
        <v>78</v>
      </c>
      <c r="C74" s="56" t="s">
        <v>58</v>
      </c>
      <c r="D74" s="56" t="s">
        <v>79</v>
      </c>
      <c r="E74" s="57" t="s">
        <v>1782</v>
      </c>
      <c r="F74" s="58" t="s">
        <v>1783</v>
      </c>
      <c r="G74" s="97">
        <v>18522000</v>
      </c>
      <c r="H74" s="73">
        <v>18522000</v>
      </c>
      <c r="I74" s="73">
        <v>0</v>
      </c>
      <c r="J74" s="74">
        <v>0</v>
      </c>
      <c r="K74" s="63">
        <v>0</v>
      </c>
      <c r="L74" s="63">
        <v>3558222.29</v>
      </c>
      <c r="M74" s="63">
        <v>14963777.710000001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ALN74" s="6"/>
    </row>
    <row r="75" spans="1:1002" ht="36.6" customHeight="1" x14ac:dyDescent="0.25">
      <c r="A75" s="72" t="s">
        <v>1784</v>
      </c>
      <c r="B75" s="56" t="s">
        <v>78</v>
      </c>
      <c r="C75" s="56" t="s">
        <v>58</v>
      </c>
      <c r="D75" s="56" t="s">
        <v>79</v>
      </c>
      <c r="E75" s="57" t="s">
        <v>1785</v>
      </c>
      <c r="F75" s="58" t="s">
        <v>1786</v>
      </c>
      <c r="G75" s="97">
        <v>6438600</v>
      </c>
      <c r="H75" s="73">
        <v>6438600</v>
      </c>
      <c r="I75" s="73">
        <v>0</v>
      </c>
      <c r="J75" s="74">
        <v>0</v>
      </c>
      <c r="K75" s="63">
        <v>0</v>
      </c>
      <c r="L75" s="63">
        <v>0</v>
      </c>
      <c r="M75" s="63">
        <v>1243951.0199999998</v>
      </c>
      <c r="N75" s="63">
        <v>5194648.9800000004</v>
      </c>
      <c r="O75" s="63">
        <v>0</v>
      </c>
      <c r="P75" s="63">
        <v>0</v>
      </c>
      <c r="Q75" s="63">
        <v>0</v>
      </c>
      <c r="R75" s="63">
        <v>0</v>
      </c>
      <c r="ALN75" s="6"/>
    </row>
    <row r="76" spans="1:1002" ht="36.6" customHeight="1" x14ac:dyDescent="0.25">
      <c r="A76" s="72" t="s">
        <v>854</v>
      </c>
      <c r="B76" s="56" t="s">
        <v>2078</v>
      </c>
      <c r="C76" s="56" t="s">
        <v>58</v>
      </c>
      <c r="D76" s="56" t="s">
        <v>59</v>
      </c>
      <c r="E76" s="57" t="s">
        <v>855</v>
      </c>
      <c r="F76" s="58" t="s">
        <v>856</v>
      </c>
      <c r="G76" s="97">
        <v>6510000</v>
      </c>
      <c r="H76" s="73">
        <v>6510000</v>
      </c>
      <c r="I76" s="73">
        <v>0</v>
      </c>
      <c r="J76" s="74">
        <v>0</v>
      </c>
      <c r="K76" s="63">
        <v>0</v>
      </c>
      <c r="L76" s="63">
        <v>0</v>
      </c>
      <c r="M76" s="63">
        <v>0</v>
      </c>
      <c r="N76" s="63">
        <v>0</v>
      </c>
      <c r="O76" s="63">
        <v>976500</v>
      </c>
      <c r="P76" s="63">
        <v>1953000</v>
      </c>
      <c r="Q76" s="63">
        <v>2278500</v>
      </c>
      <c r="R76" s="63">
        <v>1302000</v>
      </c>
      <c r="ALN76" s="6"/>
    </row>
    <row r="77" spans="1:1002" ht="36.6" customHeight="1" x14ac:dyDescent="0.25">
      <c r="A77" s="72" t="s">
        <v>818</v>
      </c>
      <c r="B77" s="56" t="s">
        <v>2078</v>
      </c>
      <c r="C77" s="56" t="s">
        <v>58</v>
      </c>
      <c r="D77" s="56" t="s">
        <v>59</v>
      </c>
      <c r="E77" s="57" t="s">
        <v>819</v>
      </c>
      <c r="F77" s="58" t="s">
        <v>820</v>
      </c>
      <c r="G77" s="97">
        <v>5300000</v>
      </c>
      <c r="H77" s="73">
        <v>5300000</v>
      </c>
      <c r="I77" s="73">
        <v>0</v>
      </c>
      <c r="J77" s="74">
        <v>0</v>
      </c>
      <c r="K77" s="63">
        <v>0</v>
      </c>
      <c r="L77" s="63">
        <v>0</v>
      </c>
      <c r="M77" s="63">
        <v>0</v>
      </c>
      <c r="N77" s="63">
        <v>795000</v>
      </c>
      <c r="O77" s="63">
        <v>1060000</v>
      </c>
      <c r="P77" s="63">
        <v>1484000</v>
      </c>
      <c r="Q77" s="63">
        <v>1113000</v>
      </c>
      <c r="R77" s="63">
        <v>848000</v>
      </c>
      <c r="ALN77" s="6"/>
    </row>
    <row r="78" spans="1:1002" ht="36.6" customHeight="1" x14ac:dyDescent="0.25">
      <c r="A78" s="72" t="s">
        <v>863</v>
      </c>
      <c r="B78" s="56" t="s">
        <v>2078</v>
      </c>
      <c r="C78" s="56" t="s">
        <v>58</v>
      </c>
      <c r="D78" s="56" t="s">
        <v>59</v>
      </c>
      <c r="E78" s="57" t="s">
        <v>864</v>
      </c>
      <c r="F78" s="58" t="s">
        <v>865</v>
      </c>
      <c r="G78" s="97">
        <v>7000000</v>
      </c>
      <c r="H78" s="73">
        <v>7000000</v>
      </c>
      <c r="I78" s="73">
        <v>0</v>
      </c>
      <c r="J78" s="74">
        <v>0</v>
      </c>
      <c r="K78" s="63">
        <v>0</v>
      </c>
      <c r="L78" s="63">
        <v>0</v>
      </c>
      <c r="M78" s="63">
        <v>0</v>
      </c>
      <c r="N78" s="63">
        <v>1050000</v>
      </c>
      <c r="O78" s="63">
        <v>1400000</v>
      </c>
      <c r="P78" s="63">
        <v>1960000</v>
      </c>
      <c r="Q78" s="63">
        <v>1470000</v>
      </c>
      <c r="R78" s="63">
        <v>1120000</v>
      </c>
      <c r="ALN78" s="6"/>
    </row>
    <row r="79" spans="1:1002" ht="36.6" customHeight="1" x14ac:dyDescent="0.25">
      <c r="A79" s="72" t="s">
        <v>1111</v>
      </c>
      <c r="B79" s="56" t="s">
        <v>2078</v>
      </c>
      <c r="C79" s="56" t="s">
        <v>58</v>
      </c>
      <c r="D79" s="56" t="s">
        <v>59</v>
      </c>
      <c r="E79" s="57" t="s">
        <v>1112</v>
      </c>
      <c r="F79" s="58" t="s">
        <v>1113</v>
      </c>
      <c r="G79" s="97">
        <v>1560000</v>
      </c>
      <c r="H79" s="73">
        <v>1560000</v>
      </c>
      <c r="I79" s="73">
        <v>0</v>
      </c>
      <c r="J79" s="74">
        <v>0</v>
      </c>
      <c r="K79" s="63">
        <v>0</v>
      </c>
      <c r="L79" s="63">
        <v>0</v>
      </c>
      <c r="M79" s="63">
        <v>0</v>
      </c>
      <c r="N79" s="63">
        <v>312000</v>
      </c>
      <c r="O79" s="63">
        <v>468000</v>
      </c>
      <c r="P79" s="63">
        <v>546000</v>
      </c>
      <c r="Q79" s="63">
        <v>234000</v>
      </c>
      <c r="R79" s="63">
        <v>0</v>
      </c>
      <c r="ALN79" s="6"/>
    </row>
    <row r="80" spans="1:1002" ht="36.6" customHeight="1" x14ac:dyDescent="0.25">
      <c r="A80" s="72" t="s">
        <v>829</v>
      </c>
      <c r="B80" s="56" t="s">
        <v>2078</v>
      </c>
      <c r="C80" s="56" t="s">
        <v>58</v>
      </c>
      <c r="D80" s="56" t="s">
        <v>59</v>
      </c>
      <c r="E80" s="57" t="s">
        <v>830</v>
      </c>
      <c r="F80" s="58" t="s">
        <v>831</v>
      </c>
      <c r="G80" s="97">
        <v>4395336</v>
      </c>
      <c r="H80" s="73">
        <v>4395336</v>
      </c>
      <c r="I80" s="73">
        <v>0</v>
      </c>
      <c r="J80" s="74">
        <v>0</v>
      </c>
      <c r="K80" s="63">
        <v>0</v>
      </c>
      <c r="L80" s="63">
        <v>0</v>
      </c>
      <c r="M80" s="63">
        <v>0</v>
      </c>
      <c r="N80" s="63">
        <v>0</v>
      </c>
      <c r="O80" s="63">
        <v>659300.4</v>
      </c>
      <c r="P80" s="63">
        <v>1318600.8</v>
      </c>
      <c r="Q80" s="63">
        <v>1538367.6</v>
      </c>
      <c r="R80" s="63">
        <v>879067.2</v>
      </c>
      <c r="ALN80" s="6"/>
    </row>
    <row r="81" spans="1:1002" ht="36.6" customHeight="1" x14ac:dyDescent="0.25">
      <c r="A81" s="72" t="s">
        <v>1600</v>
      </c>
      <c r="B81" s="56" t="s">
        <v>2078</v>
      </c>
      <c r="C81" s="56" t="s">
        <v>58</v>
      </c>
      <c r="D81" s="56" t="s">
        <v>59</v>
      </c>
      <c r="E81" s="57" t="s">
        <v>1601</v>
      </c>
      <c r="F81" s="58" t="s">
        <v>1602</v>
      </c>
      <c r="G81" s="97">
        <v>414000</v>
      </c>
      <c r="H81" s="73">
        <v>414000</v>
      </c>
      <c r="I81" s="73">
        <v>0</v>
      </c>
      <c r="J81" s="74">
        <v>0</v>
      </c>
      <c r="K81" s="63">
        <v>0</v>
      </c>
      <c r="L81" s="63">
        <v>0</v>
      </c>
      <c r="M81" s="63">
        <v>20700</v>
      </c>
      <c r="N81" s="63">
        <v>103500</v>
      </c>
      <c r="O81" s="63">
        <v>144900</v>
      </c>
      <c r="P81" s="63">
        <v>144900</v>
      </c>
      <c r="Q81" s="63">
        <v>0</v>
      </c>
      <c r="R81" s="63">
        <v>0</v>
      </c>
      <c r="ALN81" s="6"/>
    </row>
    <row r="82" spans="1:1002" ht="36.6" customHeight="1" x14ac:dyDescent="0.25">
      <c r="A82" s="72" t="s">
        <v>875</v>
      </c>
      <c r="B82" s="56" t="s">
        <v>2078</v>
      </c>
      <c r="C82" s="56" t="s">
        <v>58</v>
      </c>
      <c r="D82" s="56" t="s">
        <v>59</v>
      </c>
      <c r="E82" s="57" t="s">
        <v>876</v>
      </c>
      <c r="F82" s="58" t="s">
        <v>877</v>
      </c>
      <c r="G82" s="97">
        <v>1500000</v>
      </c>
      <c r="H82" s="73">
        <v>1500000</v>
      </c>
      <c r="I82" s="73">
        <v>0</v>
      </c>
      <c r="J82" s="74">
        <v>0</v>
      </c>
      <c r="K82" s="63">
        <v>0</v>
      </c>
      <c r="L82" s="63">
        <v>0</v>
      </c>
      <c r="M82" s="63">
        <v>0</v>
      </c>
      <c r="N82" s="63">
        <v>225000</v>
      </c>
      <c r="O82" s="63">
        <v>300000</v>
      </c>
      <c r="P82" s="63">
        <v>420000</v>
      </c>
      <c r="Q82" s="63">
        <v>315000</v>
      </c>
      <c r="R82" s="63">
        <v>240000</v>
      </c>
      <c r="ALN82" s="6"/>
    </row>
    <row r="83" spans="1:1002" ht="36.6" customHeight="1" x14ac:dyDescent="0.25">
      <c r="A83" s="72" t="s">
        <v>899</v>
      </c>
      <c r="B83" s="56" t="s">
        <v>2078</v>
      </c>
      <c r="C83" s="56" t="s">
        <v>58</v>
      </c>
      <c r="D83" s="56" t="s">
        <v>59</v>
      </c>
      <c r="E83" s="57" t="s">
        <v>900</v>
      </c>
      <c r="F83" s="58" t="s">
        <v>901</v>
      </c>
      <c r="G83" s="97">
        <v>2500000</v>
      </c>
      <c r="H83" s="73">
        <v>2500000</v>
      </c>
      <c r="I83" s="73">
        <v>0</v>
      </c>
      <c r="J83" s="74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625000</v>
      </c>
      <c r="Q83" s="63">
        <v>1250000</v>
      </c>
      <c r="R83" s="63">
        <v>625000</v>
      </c>
      <c r="ALN83" s="6"/>
    </row>
    <row r="84" spans="1:1002" ht="36.6" customHeight="1" x14ac:dyDescent="0.25">
      <c r="A84" s="72" t="s">
        <v>618</v>
      </c>
      <c r="B84" s="56" t="s">
        <v>619</v>
      </c>
      <c r="C84" s="56" t="s">
        <v>58</v>
      </c>
      <c r="D84" s="56" t="s">
        <v>59</v>
      </c>
      <c r="E84" s="57" t="s">
        <v>620</v>
      </c>
      <c r="F84" s="58" t="s">
        <v>621</v>
      </c>
      <c r="G84" s="97">
        <v>6554402.6299999999</v>
      </c>
      <c r="H84" s="73">
        <v>6554402.6299999999</v>
      </c>
      <c r="I84" s="73">
        <v>0</v>
      </c>
      <c r="J84" s="74">
        <v>0</v>
      </c>
      <c r="K84" s="63">
        <v>0</v>
      </c>
      <c r="L84" s="63">
        <v>200000</v>
      </c>
      <c r="M84" s="63">
        <v>2577372.1</v>
      </c>
      <c r="N84" s="63">
        <v>3777030.53</v>
      </c>
      <c r="O84" s="63">
        <v>0</v>
      </c>
      <c r="P84" s="63">
        <v>0</v>
      </c>
      <c r="Q84" s="63">
        <v>0</v>
      </c>
      <c r="R84" s="63">
        <v>0</v>
      </c>
      <c r="ALN84" s="6"/>
    </row>
    <row r="85" spans="1:1002" ht="36.6" customHeight="1" x14ac:dyDescent="0.25">
      <c r="A85" s="72" t="s">
        <v>1399</v>
      </c>
      <c r="B85" s="56" t="s">
        <v>2078</v>
      </c>
      <c r="C85" s="56" t="s">
        <v>58</v>
      </c>
      <c r="D85" s="56" t="s">
        <v>59</v>
      </c>
      <c r="E85" s="57" t="s">
        <v>1400</v>
      </c>
      <c r="F85" s="58" t="s">
        <v>1401</v>
      </c>
      <c r="G85" s="97">
        <v>1140990</v>
      </c>
      <c r="H85" s="73">
        <v>1140990</v>
      </c>
      <c r="I85" s="73">
        <v>0</v>
      </c>
      <c r="J85" s="74">
        <v>0</v>
      </c>
      <c r="K85" s="63">
        <v>0</v>
      </c>
      <c r="L85" s="63">
        <v>0</v>
      </c>
      <c r="M85" s="63">
        <v>57049.5</v>
      </c>
      <c r="N85" s="63">
        <v>285247.5</v>
      </c>
      <c r="O85" s="63">
        <v>399346.5</v>
      </c>
      <c r="P85" s="63">
        <v>285247.5</v>
      </c>
      <c r="Q85" s="63">
        <v>114099</v>
      </c>
      <c r="R85" s="63">
        <v>0</v>
      </c>
      <c r="ALN85" s="6"/>
    </row>
    <row r="86" spans="1:1002" ht="36.6" customHeight="1" x14ac:dyDescent="0.25">
      <c r="A86" s="72" t="s">
        <v>971</v>
      </c>
      <c r="B86" s="56" t="s">
        <v>2078</v>
      </c>
      <c r="C86" s="56" t="s">
        <v>58</v>
      </c>
      <c r="D86" s="56" t="s">
        <v>59</v>
      </c>
      <c r="E86" s="57" t="s">
        <v>972</v>
      </c>
      <c r="F86" s="58" t="s">
        <v>973</v>
      </c>
      <c r="G86" s="97">
        <v>44400000</v>
      </c>
      <c r="H86" s="73">
        <v>44400000</v>
      </c>
      <c r="I86" s="73">
        <v>0</v>
      </c>
      <c r="J86" s="74">
        <v>0</v>
      </c>
      <c r="K86" s="63">
        <v>0</v>
      </c>
      <c r="L86" s="63">
        <v>0</v>
      </c>
      <c r="M86" s="63">
        <v>0</v>
      </c>
      <c r="N86" s="63">
        <v>0</v>
      </c>
      <c r="O86" s="63">
        <v>6660000</v>
      </c>
      <c r="P86" s="63">
        <v>13320000</v>
      </c>
      <c r="Q86" s="63">
        <v>15540000</v>
      </c>
      <c r="R86" s="63">
        <v>8880000</v>
      </c>
      <c r="ALN86" s="6"/>
    </row>
    <row r="87" spans="1:1002" ht="36.6" customHeight="1" x14ac:dyDescent="0.25">
      <c r="A87" s="72" t="s">
        <v>1312</v>
      </c>
      <c r="B87" s="56" t="s">
        <v>2079</v>
      </c>
      <c r="C87" s="56" t="s">
        <v>58</v>
      </c>
      <c r="D87" s="56" t="s">
        <v>778</v>
      </c>
      <c r="E87" s="57" t="s">
        <v>1313</v>
      </c>
      <c r="F87" s="58" t="s">
        <v>1314</v>
      </c>
      <c r="G87" s="97">
        <v>2430000</v>
      </c>
      <c r="H87" s="73">
        <v>567000</v>
      </c>
      <c r="I87" s="73">
        <v>1863000</v>
      </c>
      <c r="J87" s="74">
        <v>0</v>
      </c>
      <c r="K87" s="63">
        <v>0</v>
      </c>
      <c r="L87" s="63">
        <v>61614.77</v>
      </c>
      <c r="M87" s="63">
        <v>239533.33</v>
      </c>
      <c r="N87" s="63">
        <v>265851.90000000002</v>
      </c>
      <c r="O87" s="63">
        <v>0</v>
      </c>
      <c r="P87" s="63">
        <v>0</v>
      </c>
      <c r="Q87" s="63">
        <v>0</v>
      </c>
      <c r="R87" s="63">
        <v>0</v>
      </c>
      <c r="ALN87" s="6"/>
    </row>
    <row r="88" spans="1:1002" ht="36.6" customHeight="1" x14ac:dyDescent="0.25">
      <c r="A88" s="72" t="s">
        <v>777</v>
      </c>
      <c r="B88" s="56" t="s">
        <v>52</v>
      </c>
      <c r="C88" s="56" t="s">
        <v>58</v>
      </c>
      <c r="D88" s="56" t="s">
        <v>778</v>
      </c>
      <c r="E88" s="57" t="s">
        <v>779</v>
      </c>
      <c r="F88" s="58" t="s">
        <v>780</v>
      </c>
      <c r="G88" s="97">
        <v>27057077.82</v>
      </c>
      <c r="H88" s="73">
        <v>4330000</v>
      </c>
      <c r="I88" s="73">
        <v>22727077.82</v>
      </c>
      <c r="J88" s="74">
        <v>0</v>
      </c>
      <c r="K88" s="63">
        <v>987915.78</v>
      </c>
      <c r="L88" s="63">
        <v>1909084.22</v>
      </c>
      <c r="M88" s="63">
        <v>1433000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ALN88" s="6"/>
    </row>
    <row r="89" spans="1:1002" ht="36.6" customHeight="1" x14ac:dyDescent="0.25">
      <c r="A89" s="72" t="s">
        <v>595</v>
      </c>
      <c r="B89" s="56" t="s">
        <v>596</v>
      </c>
      <c r="C89" s="56" t="s">
        <v>58</v>
      </c>
      <c r="D89" s="56" t="s">
        <v>59</v>
      </c>
      <c r="E89" s="57" t="s">
        <v>597</v>
      </c>
      <c r="F89" s="58" t="s">
        <v>598</v>
      </c>
      <c r="G89" s="97">
        <v>1500000</v>
      </c>
      <c r="H89" s="73">
        <v>1500000</v>
      </c>
      <c r="I89" s="73">
        <v>0</v>
      </c>
      <c r="J89" s="74">
        <v>0</v>
      </c>
      <c r="K89" s="63">
        <v>0</v>
      </c>
      <c r="L89" s="63">
        <v>200000</v>
      </c>
      <c r="M89" s="63">
        <v>896997.96</v>
      </c>
      <c r="N89" s="63">
        <v>403002.04</v>
      </c>
      <c r="O89" s="63">
        <v>0</v>
      </c>
      <c r="P89" s="63">
        <v>0</v>
      </c>
      <c r="Q89" s="63">
        <v>0</v>
      </c>
      <c r="R89" s="63">
        <v>0</v>
      </c>
      <c r="ALN89" s="6"/>
    </row>
    <row r="90" spans="1:1002" ht="36.6" customHeight="1" x14ac:dyDescent="0.25">
      <c r="A90" s="72" t="s">
        <v>1363</v>
      </c>
      <c r="B90" s="56" t="s">
        <v>2079</v>
      </c>
      <c r="C90" s="56" t="s">
        <v>58</v>
      </c>
      <c r="D90" s="56" t="s">
        <v>778</v>
      </c>
      <c r="E90" s="57" t="s">
        <v>1364</v>
      </c>
      <c r="F90" s="58" t="s">
        <v>1365</v>
      </c>
      <c r="G90" s="97">
        <v>8000000</v>
      </c>
      <c r="H90" s="73">
        <v>7190000</v>
      </c>
      <c r="I90" s="73">
        <v>810000</v>
      </c>
      <c r="J90" s="74">
        <v>0</v>
      </c>
      <c r="K90" s="63">
        <v>0</v>
      </c>
      <c r="L90" s="63">
        <v>781323.11</v>
      </c>
      <c r="M90" s="63">
        <v>3037468.48</v>
      </c>
      <c r="N90" s="63">
        <v>3371208.41</v>
      </c>
      <c r="O90" s="63">
        <v>0</v>
      </c>
      <c r="P90" s="63">
        <v>0</v>
      </c>
      <c r="Q90" s="63">
        <v>0</v>
      </c>
      <c r="R90" s="63">
        <v>0</v>
      </c>
      <c r="ALN90" s="6"/>
    </row>
    <row r="91" spans="1:1002" ht="36.6" customHeight="1" x14ac:dyDescent="0.25">
      <c r="A91" s="72" t="s">
        <v>920</v>
      </c>
      <c r="B91" s="56" t="s">
        <v>2078</v>
      </c>
      <c r="C91" s="56" t="s">
        <v>58</v>
      </c>
      <c r="D91" s="56" t="s">
        <v>59</v>
      </c>
      <c r="E91" s="57" t="s">
        <v>921</v>
      </c>
      <c r="F91" s="58" t="s">
        <v>922</v>
      </c>
      <c r="G91" s="97">
        <v>6000000</v>
      </c>
      <c r="H91" s="73">
        <v>6000000</v>
      </c>
      <c r="I91" s="73">
        <v>0</v>
      </c>
      <c r="J91" s="74">
        <v>0</v>
      </c>
      <c r="K91" s="63">
        <v>44787.8</v>
      </c>
      <c r="L91" s="63">
        <v>0</v>
      </c>
      <c r="M91" s="63">
        <v>0</v>
      </c>
      <c r="N91" s="63">
        <v>0</v>
      </c>
      <c r="O91" s="63">
        <v>0</v>
      </c>
      <c r="P91" s="63">
        <v>1500000</v>
      </c>
      <c r="Q91" s="63">
        <v>3000000</v>
      </c>
      <c r="R91" s="63">
        <v>1455212.2</v>
      </c>
      <c r="ALN91" s="6"/>
    </row>
    <row r="92" spans="1:1002" ht="36.6" customHeight="1" x14ac:dyDescent="0.25">
      <c r="A92" s="72" t="s">
        <v>1004</v>
      </c>
      <c r="B92" s="56" t="s">
        <v>2078</v>
      </c>
      <c r="C92" s="56" t="s">
        <v>58</v>
      </c>
      <c r="D92" s="56" t="s">
        <v>59</v>
      </c>
      <c r="E92" s="57" t="s">
        <v>1005</v>
      </c>
      <c r="F92" s="58" t="s">
        <v>1006</v>
      </c>
      <c r="G92" s="97">
        <v>965340</v>
      </c>
      <c r="H92" s="73">
        <v>965340</v>
      </c>
      <c r="I92" s="73">
        <v>0</v>
      </c>
      <c r="J92" s="74">
        <v>0</v>
      </c>
      <c r="K92" s="63">
        <v>0</v>
      </c>
      <c r="L92" s="63">
        <v>0</v>
      </c>
      <c r="M92" s="63">
        <v>0</v>
      </c>
      <c r="N92" s="63">
        <v>0</v>
      </c>
      <c r="O92" s="63">
        <v>144801</v>
      </c>
      <c r="P92" s="63">
        <v>289602</v>
      </c>
      <c r="Q92" s="63">
        <v>337869</v>
      </c>
      <c r="R92" s="63">
        <v>193068</v>
      </c>
      <c r="ALN92" s="6"/>
    </row>
    <row r="93" spans="1:1002" ht="36.6" customHeight="1" x14ac:dyDescent="0.25">
      <c r="A93" s="72" t="s">
        <v>934</v>
      </c>
      <c r="B93" s="56" t="s">
        <v>2078</v>
      </c>
      <c r="C93" s="56" t="s">
        <v>58</v>
      </c>
      <c r="D93" s="56" t="s">
        <v>59</v>
      </c>
      <c r="E93" s="57" t="s">
        <v>935</v>
      </c>
      <c r="F93" s="58" t="s">
        <v>936</v>
      </c>
      <c r="G93" s="97">
        <v>30030794.699999999</v>
      </c>
      <c r="H93" s="73">
        <v>28883711.43</v>
      </c>
      <c r="I93" s="73">
        <v>1147083.2699999996</v>
      </c>
      <c r="J93" s="74">
        <v>0</v>
      </c>
      <c r="K93" s="63">
        <v>0</v>
      </c>
      <c r="L93" s="63">
        <v>0</v>
      </c>
      <c r="M93" s="63">
        <v>1444185.57</v>
      </c>
      <c r="N93" s="63">
        <v>4332556.71</v>
      </c>
      <c r="O93" s="63">
        <v>5776742.29</v>
      </c>
      <c r="P93" s="63">
        <v>7220927.8600000003</v>
      </c>
      <c r="Q93" s="63">
        <v>5776742.29</v>
      </c>
      <c r="R93" s="63">
        <v>4332556.71</v>
      </c>
      <c r="ALN93" s="6"/>
    </row>
    <row r="94" spans="1:1002" ht="36.6" customHeight="1" x14ac:dyDescent="0.25">
      <c r="A94" s="72" t="s">
        <v>866</v>
      </c>
      <c r="B94" s="56" t="s">
        <v>2078</v>
      </c>
      <c r="C94" s="56" t="s">
        <v>58</v>
      </c>
      <c r="D94" s="56" t="s">
        <v>59</v>
      </c>
      <c r="E94" s="57" t="s">
        <v>867</v>
      </c>
      <c r="F94" s="58" t="s">
        <v>868</v>
      </c>
      <c r="G94" s="97">
        <v>1774648</v>
      </c>
      <c r="H94" s="73">
        <v>1774648</v>
      </c>
      <c r="I94" s="73">
        <v>0</v>
      </c>
      <c r="J94" s="74">
        <v>0</v>
      </c>
      <c r="K94" s="63">
        <v>0</v>
      </c>
      <c r="L94" s="63">
        <v>0</v>
      </c>
      <c r="M94" s="63">
        <v>0</v>
      </c>
      <c r="N94" s="63">
        <v>266197.2</v>
      </c>
      <c r="O94" s="63">
        <v>354929.6</v>
      </c>
      <c r="P94" s="63">
        <v>496901.44</v>
      </c>
      <c r="Q94" s="63">
        <v>372676.08</v>
      </c>
      <c r="R94" s="63">
        <v>283943.67999999999</v>
      </c>
      <c r="ALN94" s="6"/>
    </row>
    <row r="95" spans="1:1002" ht="36.6" customHeight="1" x14ac:dyDescent="0.25">
      <c r="A95" s="72" t="s">
        <v>1010</v>
      </c>
      <c r="B95" s="56" t="s">
        <v>2078</v>
      </c>
      <c r="C95" s="56" t="s">
        <v>58</v>
      </c>
      <c r="D95" s="56" t="s">
        <v>59</v>
      </c>
      <c r="E95" s="57" t="s">
        <v>1011</v>
      </c>
      <c r="F95" s="58" t="s">
        <v>1012</v>
      </c>
      <c r="G95" s="97">
        <v>3081326.88</v>
      </c>
      <c r="H95" s="73">
        <v>3081326.88</v>
      </c>
      <c r="I95" s="73">
        <v>0</v>
      </c>
      <c r="J95" s="74">
        <v>0</v>
      </c>
      <c r="K95" s="63">
        <v>0</v>
      </c>
      <c r="L95" s="63">
        <v>0</v>
      </c>
      <c r="M95" s="63">
        <v>154066.34</v>
      </c>
      <c r="N95" s="63">
        <v>462199.03</v>
      </c>
      <c r="O95" s="63">
        <v>616265.38</v>
      </c>
      <c r="P95" s="63">
        <v>770331.72</v>
      </c>
      <c r="Q95" s="63">
        <v>616265.38</v>
      </c>
      <c r="R95" s="63">
        <v>462199.03</v>
      </c>
      <c r="ALN95" s="6"/>
    </row>
    <row r="96" spans="1:1002" ht="36.6" customHeight="1" x14ac:dyDescent="0.25">
      <c r="A96" s="72" t="s">
        <v>1274</v>
      </c>
      <c r="B96" s="56" t="s">
        <v>2078</v>
      </c>
      <c r="C96" s="56" t="s">
        <v>58</v>
      </c>
      <c r="D96" s="56" t="s">
        <v>59</v>
      </c>
      <c r="E96" s="57" t="s">
        <v>1275</v>
      </c>
      <c r="F96" s="58" t="s">
        <v>1276</v>
      </c>
      <c r="G96" s="97">
        <v>1250000</v>
      </c>
      <c r="H96" s="73">
        <v>1099455.05</v>
      </c>
      <c r="I96" s="73">
        <v>150544.94999999995</v>
      </c>
      <c r="J96" s="74">
        <v>0</v>
      </c>
      <c r="K96" s="63">
        <v>0</v>
      </c>
      <c r="L96" s="63">
        <v>0</v>
      </c>
      <c r="M96" s="63">
        <v>0</v>
      </c>
      <c r="N96" s="63">
        <v>219891.01</v>
      </c>
      <c r="O96" s="63">
        <v>329836.52</v>
      </c>
      <c r="P96" s="63">
        <v>384809.27</v>
      </c>
      <c r="Q96" s="63">
        <v>164918.25</v>
      </c>
      <c r="R96" s="63">
        <v>0</v>
      </c>
      <c r="ALN96" s="6"/>
    </row>
    <row r="97" spans="1:1002" ht="36.6" customHeight="1" x14ac:dyDescent="0.25">
      <c r="A97" s="72" t="s">
        <v>1076</v>
      </c>
      <c r="B97" s="56" t="s">
        <v>2078</v>
      </c>
      <c r="C97" s="56" t="s">
        <v>58</v>
      </c>
      <c r="D97" s="56" t="s">
        <v>59</v>
      </c>
      <c r="E97" s="57" t="s">
        <v>1077</v>
      </c>
      <c r="F97" s="58" t="s">
        <v>1078</v>
      </c>
      <c r="G97" s="97">
        <v>3300000</v>
      </c>
      <c r="H97" s="73">
        <v>3196282.34</v>
      </c>
      <c r="I97" s="73">
        <v>103717.66000000015</v>
      </c>
      <c r="J97" s="74">
        <v>0</v>
      </c>
      <c r="K97" s="63">
        <v>0</v>
      </c>
      <c r="L97" s="63">
        <v>0</v>
      </c>
      <c r="M97" s="63">
        <v>159814.12</v>
      </c>
      <c r="N97" s="63">
        <v>479442.35</v>
      </c>
      <c r="O97" s="63">
        <v>639256.47</v>
      </c>
      <c r="P97" s="63">
        <v>799070.59</v>
      </c>
      <c r="Q97" s="63">
        <v>639256.47</v>
      </c>
      <c r="R97" s="63">
        <v>479442.34</v>
      </c>
      <c r="ALN97" s="6"/>
    </row>
    <row r="98" spans="1:1002" ht="36.6" customHeight="1" x14ac:dyDescent="0.25">
      <c r="A98" s="72" t="s">
        <v>1523</v>
      </c>
      <c r="B98" s="56" t="s">
        <v>2078</v>
      </c>
      <c r="C98" s="56" t="s">
        <v>58</v>
      </c>
      <c r="D98" s="56" t="s">
        <v>59</v>
      </c>
      <c r="E98" s="57" t="s">
        <v>1524</v>
      </c>
      <c r="F98" s="58" t="s">
        <v>1525</v>
      </c>
      <c r="G98" s="97">
        <v>2200000</v>
      </c>
      <c r="H98" s="73">
        <v>2017493.06</v>
      </c>
      <c r="I98" s="73">
        <v>182506.93999999994</v>
      </c>
      <c r="J98" s="74">
        <v>0</v>
      </c>
      <c r="K98" s="63">
        <v>0</v>
      </c>
      <c r="L98" s="63">
        <v>0</v>
      </c>
      <c r="M98" s="63">
        <v>100874.65</v>
      </c>
      <c r="N98" s="63">
        <v>504373.27</v>
      </c>
      <c r="O98" s="63">
        <v>706122.57</v>
      </c>
      <c r="P98" s="63">
        <v>504373.27</v>
      </c>
      <c r="Q98" s="63">
        <v>201749.3</v>
      </c>
      <c r="R98" s="63">
        <v>0</v>
      </c>
      <c r="ALN98" s="6"/>
    </row>
    <row r="99" spans="1:1002" ht="36.6" customHeight="1" x14ac:dyDescent="0.25">
      <c r="A99" s="72" t="s">
        <v>902</v>
      </c>
      <c r="B99" s="56" t="s">
        <v>2078</v>
      </c>
      <c r="C99" s="56" t="s">
        <v>58</v>
      </c>
      <c r="D99" s="56" t="s">
        <v>59</v>
      </c>
      <c r="E99" s="57" t="s">
        <v>903</v>
      </c>
      <c r="F99" s="58" t="s">
        <v>904</v>
      </c>
      <c r="G99" s="97">
        <v>10000000</v>
      </c>
      <c r="H99" s="73">
        <v>10000000</v>
      </c>
      <c r="I99" s="73">
        <v>0</v>
      </c>
      <c r="J99" s="74">
        <v>0</v>
      </c>
      <c r="K99" s="63">
        <v>38542</v>
      </c>
      <c r="L99" s="63">
        <v>0</v>
      </c>
      <c r="M99" s="63">
        <v>0</v>
      </c>
      <c r="N99" s="63">
        <v>0</v>
      </c>
      <c r="O99" s="63">
        <v>1500000</v>
      </c>
      <c r="P99" s="63">
        <v>3000000</v>
      </c>
      <c r="Q99" s="63">
        <v>3500000</v>
      </c>
      <c r="R99" s="63">
        <v>1961458</v>
      </c>
      <c r="ALN99" s="6"/>
    </row>
    <row r="100" spans="1:1002" ht="36.6" customHeight="1" x14ac:dyDescent="0.25">
      <c r="A100" s="72" t="s">
        <v>905</v>
      </c>
      <c r="B100" s="56" t="s">
        <v>2078</v>
      </c>
      <c r="C100" s="56" t="s">
        <v>58</v>
      </c>
      <c r="D100" s="56" t="s">
        <v>59</v>
      </c>
      <c r="E100" s="57" t="s">
        <v>906</v>
      </c>
      <c r="F100" s="58" t="s">
        <v>907</v>
      </c>
      <c r="G100" s="97">
        <v>6140000</v>
      </c>
      <c r="H100" s="73">
        <v>6002309.9500000002</v>
      </c>
      <c r="I100" s="73">
        <v>137690.04999999981</v>
      </c>
      <c r="J100" s="74">
        <v>0</v>
      </c>
      <c r="K100" s="63">
        <v>16802.080000000002</v>
      </c>
      <c r="L100" s="63">
        <v>900346.49</v>
      </c>
      <c r="M100" s="63">
        <v>900346.49</v>
      </c>
      <c r="N100" s="63">
        <v>1080415.79</v>
      </c>
      <c r="O100" s="63">
        <v>1200461.99</v>
      </c>
      <c r="P100" s="63">
        <v>1200461.99</v>
      </c>
      <c r="Q100" s="63">
        <v>703475.12</v>
      </c>
      <c r="R100" s="63">
        <v>0</v>
      </c>
      <c r="ALN100" s="6"/>
    </row>
    <row r="101" spans="1:1002" ht="36.6" customHeight="1" x14ac:dyDescent="0.25">
      <c r="A101" s="72" t="s">
        <v>1159</v>
      </c>
      <c r="B101" s="56" t="s">
        <v>2078</v>
      </c>
      <c r="C101" s="56" t="s">
        <v>58</v>
      </c>
      <c r="D101" s="56" t="s">
        <v>59</v>
      </c>
      <c r="E101" s="57" t="s">
        <v>1160</v>
      </c>
      <c r="F101" s="58" t="s">
        <v>1161</v>
      </c>
      <c r="G101" s="97">
        <v>2376000</v>
      </c>
      <c r="H101" s="73">
        <v>2376000</v>
      </c>
      <c r="I101" s="73">
        <v>0</v>
      </c>
      <c r="J101" s="74">
        <v>0</v>
      </c>
      <c r="K101" s="63">
        <v>0</v>
      </c>
      <c r="L101" s="63">
        <v>0</v>
      </c>
      <c r="M101" s="63">
        <v>0</v>
      </c>
      <c r="N101" s="63">
        <v>475200</v>
      </c>
      <c r="O101" s="63">
        <v>712800</v>
      </c>
      <c r="P101" s="63">
        <v>831600</v>
      </c>
      <c r="Q101" s="63">
        <v>356400</v>
      </c>
      <c r="R101" s="63">
        <v>0</v>
      </c>
      <c r="ALN101" s="6"/>
    </row>
    <row r="102" spans="1:1002" ht="36.6" customHeight="1" x14ac:dyDescent="0.25">
      <c r="A102" s="72" t="s">
        <v>1288</v>
      </c>
      <c r="B102" s="56" t="s">
        <v>2079</v>
      </c>
      <c r="C102" s="56" t="s">
        <v>58</v>
      </c>
      <c r="D102" s="56" t="s">
        <v>778</v>
      </c>
      <c r="E102" s="57" t="s">
        <v>1289</v>
      </c>
      <c r="F102" s="58" t="s">
        <v>1290</v>
      </c>
      <c r="G102" s="97">
        <v>16492730.810000001</v>
      </c>
      <c r="H102" s="73">
        <v>3037730.81</v>
      </c>
      <c r="I102" s="73">
        <v>13455000</v>
      </c>
      <c r="J102" s="74">
        <v>0</v>
      </c>
      <c r="K102" s="63">
        <v>1924437.93</v>
      </c>
      <c r="L102" s="63">
        <v>0</v>
      </c>
      <c r="M102" s="63">
        <v>0</v>
      </c>
      <c r="N102" s="63">
        <v>1113292.8799999999</v>
      </c>
      <c r="O102" s="63">
        <v>0</v>
      </c>
      <c r="P102" s="63">
        <v>0</v>
      </c>
      <c r="Q102" s="63">
        <v>0</v>
      </c>
      <c r="R102" s="63">
        <v>0</v>
      </c>
      <c r="ALN102" s="6"/>
    </row>
    <row r="103" spans="1:1002" ht="36.6" customHeight="1" x14ac:dyDescent="0.25">
      <c r="A103" s="72" t="s">
        <v>1414</v>
      </c>
      <c r="B103" s="56" t="s">
        <v>2078</v>
      </c>
      <c r="C103" s="56" t="s">
        <v>58</v>
      </c>
      <c r="D103" s="56" t="s">
        <v>59</v>
      </c>
      <c r="E103" s="57" t="s">
        <v>1415</v>
      </c>
      <c r="F103" s="58" t="s">
        <v>1416</v>
      </c>
      <c r="G103" s="97">
        <v>2754000</v>
      </c>
      <c r="H103" s="73">
        <v>2754000</v>
      </c>
      <c r="I103" s="73">
        <v>0</v>
      </c>
      <c r="J103" s="74">
        <v>0</v>
      </c>
      <c r="K103" s="63">
        <v>0</v>
      </c>
      <c r="L103" s="63">
        <v>0</v>
      </c>
      <c r="M103" s="63">
        <v>137700</v>
      </c>
      <c r="N103" s="63">
        <v>688500</v>
      </c>
      <c r="O103" s="63">
        <v>963900</v>
      </c>
      <c r="P103" s="63">
        <v>688500</v>
      </c>
      <c r="Q103" s="63">
        <v>275400</v>
      </c>
      <c r="R103" s="63">
        <v>0</v>
      </c>
      <c r="ALN103" s="6"/>
    </row>
    <row r="104" spans="1:1002" ht="36.6" customHeight="1" x14ac:dyDescent="0.25">
      <c r="A104" s="72" t="s">
        <v>1402</v>
      </c>
      <c r="B104" s="56" t="s">
        <v>2078</v>
      </c>
      <c r="C104" s="56" t="s">
        <v>58</v>
      </c>
      <c r="D104" s="56" t="s">
        <v>59</v>
      </c>
      <c r="E104" s="57" t="s">
        <v>1403</v>
      </c>
      <c r="F104" s="58" t="s">
        <v>1404</v>
      </c>
      <c r="G104" s="97">
        <v>2500000</v>
      </c>
      <c r="H104" s="73">
        <v>2500000</v>
      </c>
      <c r="I104" s="73">
        <v>0</v>
      </c>
      <c r="J104" s="74">
        <v>0</v>
      </c>
      <c r="K104" s="63">
        <v>0</v>
      </c>
      <c r="L104" s="63">
        <v>0</v>
      </c>
      <c r="M104" s="63">
        <v>125000</v>
      </c>
      <c r="N104" s="63">
        <v>625000</v>
      </c>
      <c r="O104" s="63">
        <v>875000</v>
      </c>
      <c r="P104" s="63">
        <v>625000</v>
      </c>
      <c r="Q104" s="63">
        <v>250000</v>
      </c>
      <c r="R104" s="63">
        <v>0</v>
      </c>
      <c r="ALN104" s="6"/>
    </row>
    <row r="105" spans="1:1002" ht="36.6" customHeight="1" x14ac:dyDescent="0.25">
      <c r="A105" s="72" t="s">
        <v>956</v>
      </c>
      <c r="B105" s="56" t="s">
        <v>2078</v>
      </c>
      <c r="C105" s="56" t="s">
        <v>58</v>
      </c>
      <c r="D105" s="56" t="s">
        <v>59</v>
      </c>
      <c r="E105" s="57" t="s">
        <v>957</v>
      </c>
      <c r="F105" s="58" t="s">
        <v>958</v>
      </c>
      <c r="G105" s="97">
        <v>4300000</v>
      </c>
      <c r="H105" s="73">
        <v>4300000</v>
      </c>
      <c r="I105" s="73">
        <v>0</v>
      </c>
      <c r="J105" s="74">
        <v>0</v>
      </c>
      <c r="K105" s="63">
        <v>0</v>
      </c>
      <c r="L105" s="63">
        <v>0</v>
      </c>
      <c r="M105" s="63">
        <v>0</v>
      </c>
      <c r="N105" s="63">
        <v>645000</v>
      </c>
      <c r="O105" s="63">
        <v>860000</v>
      </c>
      <c r="P105" s="63">
        <v>1204000</v>
      </c>
      <c r="Q105" s="63">
        <v>903000</v>
      </c>
      <c r="R105" s="63">
        <v>688000</v>
      </c>
      <c r="ALN105" s="6"/>
    </row>
    <row r="106" spans="1:1002" ht="36.6" customHeight="1" x14ac:dyDescent="0.25">
      <c r="A106" s="72" t="s">
        <v>1034</v>
      </c>
      <c r="B106" s="56" t="s">
        <v>2078</v>
      </c>
      <c r="C106" s="56" t="s">
        <v>58</v>
      </c>
      <c r="D106" s="56" t="s">
        <v>59</v>
      </c>
      <c r="E106" s="57" t="s">
        <v>1035</v>
      </c>
      <c r="F106" s="58" t="s">
        <v>1036</v>
      </c>
      <c r="G106" s="97">
        <v>451940.76</v>
      </c>
      <c r="H106" s="73">
        <v>451940.76</v>
      </c>
      <c r="I106" s="73">
        <v>0</v>
      </c>
      <c r="J106" s="74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67791.11</v>
      </c>
      <c r="P106" s="63">
        <v>135582.23000000001</v>
      </c>
      <c r="Q106" s="63">
        <v>158179.26999999999</v>
      </c>
      <c r="R106" s="63">
        <v>90388.15</v>
      </c>
      <c r="ALN106" s="6"/>
    </row>
    <row r="107" spans="1:1002" ht="36.6" customHeight="1" x14ac:dyDescent="0.25">
      <c r="A107" s="72" t="s">
        <v>1327</v>
      </c>
      <c r="B107" s="56" t="s">
        <v>2079</v>
      </c>
      <c r="C107" s="56" t="s">
        <v>58</v>
      </c>
      <c r="D107" s="56" t="s">
        <v>778</v>
      </c>
      <c r="E107" s="57" t="s">
        <v>1328</v>
      </c>
      <c r="F107" s="58" t="s">
        <v>1329</v>
      </c>
      <c r="G107" s="97">
        <v>7500000</v>
      </c>
      <c r="H107" s="73">
        <v>2445424.88</v>
      </c>
      <c r="I107" s="73">
        <v>5054575.12</v>
      </c>
      <c r="J107" s="74">
        <v>0</v>
      </c>
      <c r="K107" s="63">
        <v>39881.769999999997</v>
      </c>
      <c r="L107" s="63">
        <v>199304.62</v>
      </c>
      <c r="M107" s="63">
        <v>774815.82</v>
      </c>
      <c r="N107" s="63">
        <v>859948.22</v>
      </c>
      <c r="O107" s="63">
        <v>571474.44999999995</v>
      </c>
      <c r="P107" s="63">
        <v>0</v>
      </c>
      <c r="Q107" s="63">
        <v>0</v>
      </c>
      <c r="R107" s="63">
        <v>0</v>
      </c>
      <c r="ALN107" s="6"/>
    </row>
    <row r="108" spans="1:1002" ht="36.6" customHeight="1" x14ac:dyDescent="0.25">
      <c r="A108" s="72" t="s">
        <v>1396</v>
      </c>
      <c r="B108" s="56" t="s">
        <v>2078</v>
      </c>
      <c r="C108" s="56" t="s">
        <v>58</v>
      </c>
      <c r="D108" s="56" t="s">
        <v>59</v>
      </c>
      <c r="E108" s="57" t="s">
        <v>1397</v>
      </c>
      <c r="F108" s="58" t="s">
        <v>1398</v>
      </c>
      <c r="G108" s="97">
        <v>1387400</v>
      </c>
      <c r="H108" s="73">
        <v>1387400</v>
      </c>
      <c r="I108" s="73">
        <v>0</v>
      </c>
      <c r="J108" s="74">
        <v>0</v>
      </c>
      <c r="K108" s="63">
        <v>0</v>
      </c>
      <c r="L108" s="63">
        <v>0</v>
      </c>
      <c r="M108" s="63">
        <v>69370</v>
      </c>
      <c r="N108" s="63">
        <v>346850</v>
      </c>
      <c r="O108" s="63">
        <v>485590</v>
      </c>
      <c r="P108" s="63">
        <v>346850</v>
      </c>
      <c r="Q108" s="63">
        <v>138740</v>
      </c>
      <c r="R108" s="63">
        <v>0</v>
      </c>
      <c r="ALN108" s="6"/>
    </row>
    <row r="109" spans="1:1002" ht="36.6" customHeight="1" x14ac:dyDescent="0.25">
      <c r="A109" s="72" t="s">
        <v>980</v>
      </c>
      <c r="B109" s="56" t="s">
        <v>2078</v>
      </c>
      <c r="C109" s="56" t="s">
        <v>58</v>
      </c>
      <c r="D109" s="56" t="s">
        <v>59</v>
      </c>
      <c r="E109" s="57" t="s">
        <v>981</v>
      </c>
      <c r="F109" s="58" t="s">
        <v>982</v>
      </c>
      <c r="G109" s="97">
        <v>15000000</v>
      </c>
      <c r="H109" s="73">
        <v>14931899.93</v>
      </c>
      <c r="I109" s="73">
        <v>68100.070000000298</v>
      </c>
      <c r="J109" s="74">
        <v>0</v>
      </c>
      <c r="K109" s="63">
        <v>20225.560000000001</v>
      </c>
      <c r="L109" s="63">
        <v>0</v>
      </c>
      <c r="M109" s="63">
        <v>0</v>
      </c>
      <c r="N109" s="63">
        <v>0</v>
      </c>
      <c r="O109" s="63">
        <v>2237554.4</v>
      </c>
      <c r="P109" s="63">
        <v>4479569.9800000004</v>
      </c>
      <c r="Q109" s="63">
        <v>5226164.9800000004</v>
      </c>
      <c r="R109" s="63">
        <v>2968385.01</v>
      </c>
      <c r="ALN109" s="6"/>
    </row>
    <row r="110" spans="1:1002" ht="36.6" customHeight="1" x14ac:dyDescent="0.25">
      <c r="A110" s="72" t="s">
        <v>1028</v>
      </c>
      <c r="B110" s="56" t="s">
        <v>2078</v>
      </c>
      <c r="C110" s="56" t="s">
        <v>58</v>
      </c>
      <c r="D110" s="56" t="s">
        <v>59</v>
      </c>
      <c r="E110" s="57" t="s">
        <v>1029</v>
      </c>
      <c r="F110" s="58" t="s">
        <v>1030</v>
      </c>
      <c r="G110" s="97">
        <v>5497000</v>
      </c>
      <c r="H110" s="73">
        <v>5497000</v>
      </c>
      <c r="I110" s="73">
        <v>0</v>
      </c>
      <c r="J110" s="74">
        <v>0</v>
      </c>
      <c r="K110" s="63">
        <v>87957.43</v>
      </c>
      <c r="L110" s="63">
        <v>0</v>
      </c>
      <c r="M110" s="63">
        <v>0</v>
      </c>
      <c r="N110" s="63">
        <v>0</v>
      </c>
      <c r="O110" s="63">
        <v>736592.57</v>
      </c>
      <c r="P110" s="63">
        <v>1649100</v>
      </c>
      <c r="Q110" s="63">
        <v>1923950</v>
      </c>
      <c r="R110" s="63">
        <v>1099400</v>
      </c>
      <c r="ALN110" s="6"/>
    </row>
    <row r="111" spans="1:1002" ht="36.6" customHeight="1" x14ac:dyDescent="0.25">
      <c r="A111" s="72" t="s">
        <v>998</v>
      </c>
      <c r="B111" s="56" t="s">
        <v>2078</v>
      </c>
      <c r="C111" s="56" t="s">
        <v>58</v>
      </c>
      <c r="D111" s="56" t="s">
        <v>59</v>
      </c>
      <c r="E111" s="57" t="s">
        <v>999</v>
      </c>
      <c r="F111" s="58" t="s">
        <v>1000</v>
      </c>
      <c r="G111" s="97">
        <v>1500000</v>
      </c>
      <c r="H111" s="73">
        <v>1500000</v>
      </c>
      <c r="I111" s="73">
        <v>0</v>
      </c>
      <c r="J111" s="74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225000</v>
      </c>
      <c r="P111" s="63">
        <v>450000</v>
      </c>
      <c r="Q111" s="63">
        <v>525000</v>
      </c>
      <c r="R111" s="63">
        <v>300000</v>
      </c>
      <c r="ALN111" s="6"/>
    </row>
    <row r="112" spans="1:1002" ht="36.6" customHeight="1" x14ac:dyDescent="0.25">
      <c r="A112" s="72" t="s">
        <v>833</v>
      </c>
      <c r="B112" s="56" t="s">
        <v>2078</v>
      </c>
      <c r="C112" s="56" t="s">
        <v>58</v>
      </c>
      <c r="D112" s="56" t="s">
        <v>59</v>
      </c>
      <c r="E112" s="57" t="s">
        <v>834</v>
      </c>
      <c r="F112" s="58" t="s">
        <v>835</v>
      </c>
      <c r="G112" s="97">
        <v>7835000</v>
      </c>
      <c r="H112" s="73">
        <v>7835000</v>
      </c>
      <c r="I112" s="73">
        <v>0</v>
      </c>
      <c r="J112" s="74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1175250</v>
      </c>
      <c r="P112" s="63">
        <v>2350500</v>
      </c>
      <c r="Q112" s="63">
        <v>2742250</v>
      </c>
      <c r="R112" s="63">
        <v>1567000</v>
      </c>
      <c r="ALN112" s="6"/>
    </row>
    <row r="113" spans="1:1002" ht="36.6" customHeight="1" x14ac:dyDescent="0.25">
      <c r="A113" s="72" t="s">
        <v>959</v>
      </c>
      <c r="B113" s="56" t="s">
        <v>2078</v>
      </c>
      <c r="C113" s="56" t="s">
        <v>58</v>
      </c>
      <c r="D113" s="56" t="s">
        <v>59</v>
      </c>
      <c r="E113" s="57" t="s">
        <v>960</v>
      </c>
      <c r="F113" s="58" t="s">
        <v>961</v>
      </c>
      <c r="G113" s="97">
        <v>1650000</v>
      </c>
      <c r="H113" s="73">
        <v>1650000</v>
      </c>
      <c r="I113" s="73">
        <v>0</v>
      </c>
      <c r="J113" s="74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412500</v>
      </c>
      <c r="Q113" s="63">
        <v>825000</v>
      </c>
      <c r="R113" s="63">
        <v>412500</v>
      </c>
      <c r="ALN113" s="6"/>
    </row>
    <row r="114" spans="1:1002" ht="36.6" customHeight="1" x14ac:dyDescent="0.25">
      <c r="A114" s="72" t="s">
        <v>1046</v>
      </c>
      <c r="B114" s="56" t="s">
        <v>2078</v>
      </c>
      <c r="C114" s="56" t="s">
        <v>58</v>
      </c>
      <c r="D114" s="56" t="s">
        <v>59</v>
      </c>
      <c r="E114" s="57" t="s">
        <v>1047</v>
      </c>
      <c r="F114" s="58" t="s">
        <v>1048</v>
      </c>
      <c r="G114" s="97">
        <v>3250000</v>
      </c>
      <c r="H114" s="73">
        <v>3250000</v>
      </c>
      <c r="I114" s="73">
        <v>0</v>
      </c>
      <c r="J114" s="74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487500</v>
      </c>
      <c r="P114" s="63">
        <v>975000</v>
      </c>
      <c r="Q114" s="63">
        <v>1137500</v>
      </c>
      <c r="R114" s="63">
        <v>650000</v>
      </c>
      <c r="ALN114" s="6"/>
    </row>
    <row r="115" spans="1:1002" ht="36.6" customHeight="1" x14ac:dyDescent="0.25">
      <c r="A115" s="72" t="s">
        <v>911</v>
      </c>
      <c r="B115" s="56" t="s">
        <v>2078</v>
      </c>
      <c r="C115" s="56" t="s">
        <v>58</v>
      </c>
      <c r="D115" s="56" t="s">
        <v>59</v>
      </c>
      <c r="E115" s="57" t="s">
        <v>912</v>
      </c>
      <c r="F115" s="58" t="s">
        <v>913</v>
      </c>
      <c r="G115" s="97">
        <v>3100000</v>
      </c>
      <c r="H115" s="73">
        <v>3100000</v>
      </c>
      <c r="I115" s="73">
        <v>0</v>
      </c>
      <c r="J115" s="74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63">
        <v>775000</v>
      </c>
      <c r="Q115" s="63">
        <v>1550000</v>
      </c>
      <c r="R115" s="63">
        <v>775000</v>
      </c>
      <c r="ALN115" s="6"/>
    </row>
    <row r="116" spans="1:1002" ht="36.6" customHeight="1" x14ac:dyDescent="0.25">
      <c r="A116" s="72" t="s">
        <v>914</v>
      </c>
      <c r="B116" s="56" t="s">
        <v>2078</v>
      </c>
      <c r="C116" s="56" t="s">
        <v>58</v>
      </c>
      <c r="D116" s="56" t="s">
        <v>59</v>
      </c>
      <c r="E116" s="57" t="s">
        <v>915</v>
      </c>
      <c r="F116" s="58" t="s">
        <v>916</v>
      </c>
      <c r="G116" s="97">
        <v>3250000</v>
      </c>
      <c r="H116" s="73">
        <v>3250000</v>
      </c>
      <c r="I116" s="73">
        <v>0</v>
      </c>
      <c r="J116" s="74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812500</v>
      </c>
      <c r="Q116" s="63">
        <v>1625000</v>
      </c>
      <c r="R116" s="63">
        <v>812500</v>
      </c>
      <c r="ALN116" s="6"/>
    </row>
    <row r="117" spans="1:1002" ht="36.6" customHeight="1" x14ac:dyDescent="0.25">
      <c r="A117" s="72" t="s">
        <v>893</v>
      </c>
      <c r="B117" s="56" t="s">
        <v>2078</v>
      </c>
      <c r="C117" s="56" t="s">
        <v>58</v>
      </c>
      <c r="D117" s="56" t="s">
        <v>59</v>
      </c>
      <c r="E117" s="57" t="s">
        <v>894</v>
      </c>
      <c r="F117" s="58" t="s">
        <v>895</v>
      </c>
      <c r="G117" s="97">
        <v>4500000</v>
      </c>
      <c r="H117" s="73">
        <v>4500000</v>
      </c>
      <c r="I117" s="73">
        <v>0</v>
      </c>
      <c r="J117" s="74">
        <v>0</v>
      </c>
      <c r="K117" s="63">
        <v>0</v>
      </c>
      <c r="L117" s="63">
        <v>0</v>
      </c>
      <c r="M117" s="63">
        <v>0</v>
      </c>
      <c r="N117" s="63">
        <v>675000</v>
      </c>
      <c r="O117" s="63">
        <v>900000</v>
      </c>
      <c r="P117" s="63">
        <v>1260000</v>
      </c>
      <c r="Q117" s="63">
        <v>945000</v>
      </c>
      <c r="R117" s="63">
        <v>720000</v>
      </c>
      <c r="ALN117" s="6"/>
    </row>
    <row r="118" spans="1:1002" ht="36.6" customHeight="1" x14ac:dyDescent="0.25">
      <c r="A118" s="72" t="s">
        <v>1147</v>
      </c>
      <c r="B118" s="56" t="s">
        <v>2078</v>
      </c>
      <c r="C118" s="56" t="s">
        <v>58</v>
      </c>
      <c r="D118" s="56" t="s">
        <v>59</v>
      </c>
      <c r="E118" s="57" t="s">
        <v>1148</v>
      </c>
      <c r="F118" s="58" t="s">
        <v>1149</v>
      </c>
      <c r="G118" s="97">
        <v>2336991.56</v>
      </c>
      <c r="H118" s="73">
        <v>2125357.16</v>
      </c>
      <c r="I118" s="73">
        <v>211634.39999999991</v>
      </c>
      <c r="J118" s="74">
        <v>0</v>
      </c>
      <c r="K118" s="63">
        <v>293496.13</v>
      </c>
      <c r="L118" s="63">
        <v>318803.57</v>
      </c>
      <c r="M118" s="63">
        <v>425071.43</v>
      </c>
      <c r="N118" s="63">
        <v>531339.29</v>
      </c>
      <c r="O118" s="63">
        <v>425071.43</v>
      </c>
      <c r="P118" s="63">
        <v>131575.31</v>
      </c>
      <c r="Q118" s="63">
        <v>0</v>
      </c>
      <c r="R118" s="63">
        <v>0</v>
      </c>
      <c r="ALN118" s="6"/>
    </row>
    <row r="119" spans="1:1002" ht="36.6" customHeight="1" x14ac:dyDescent="0.25">
      <c r="A119" s="72" t="s">
        <v>995</v>
      </c>
      <c r="B119" s="56" t="s">
        <v>2078</v>
      </c>
      <c r="C119" s="56" t="s">
        <v>58</v>
      </c>
      <c r="D119" s="56" t="s">
        <v>59</v>
      </c>
      <c r="E119" s="57" t="s">
        <v>996</v>
      </c>
      <c r="F119" s="58" t="s">
        <v>997</v>
      </c>
      <c r="G119" s="97">
        <v>5000000</v>
      </c>
      <c r="H119" s="73">
        <v>5000000</v>
      </c>
      <c r="I119" s="73">
        <v>0</v>
      </c>
      <c r="J119" s="74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750000</v>
      </c>
      <c r="P119" s="63">
        <v>1500000</v>
      </c>
      <c r="Q119" s="63">
        <v>1750000</v>
      </c>
      <c r="R119" s="63">
        <v>1000000</v>
      </c>
      <c r="ALN119" s="6"/>
    </row>
    <row r="120" spans="1:1002" ht="36.6" customHeight="1" x14ac:dyDescent="0.25">
      <c r="A120" s="72" t="s">
        <v>974</v>
      </c>
      <c r="B120" s="56" t="s">
        <v>2078</v>
      </c>
      <c r="C120" s="56" t="s">
        <v>58</v>
      </c>
      <c r="D120" s="56" t="s">
        <v>59</v>
      </c>
      <c r="E120" s="57" t="s">
        <v>975</v>
      </c>
      <c r="F120" s="58" t="s">
        <v>976</v>
      </c>
      <c r="G120" s="97">
        <v>5338135</v>
      </c>
      <c r="H120" s="73">
        <v>5338135</v>
      </c>
      <c r="I120" s="73">
        <v>0</v>
      </c>
      <c r="J120" s="74">
        <v>0</v>
      </c>
      <c r="K120" s="63">
        <v>285</v>
      </c>
      <c r="L120" s="63">
        <v>0</v>
      </c>
      <c r="M120" s="63">
        <v>0</v>
      </c>
      <c r="N120" s="63">
        <v>0</v>
      </c>
      <c r="O120" s="63">
        <v>0</v>
      </c>
      <c r="P120" s="63">
        <v>1334248.75</v>
      </c>
      <c r="Q120" s="63">
        <v>2669067.5</v>
      </c>
      <c r="R120" s="63">
        <v>1334533.75</v>
      </c>
      <c r="ALN120" s="6"/>
    </row>
    <row r="121" spans="1:1002" ht="36.6" customHeight="1" x14ac:dyDescent="0.25">
      <c r="A121" s="72" t="s">
        <v>1532</v>
      </c>
      <c r="B121" s="56" t="s">
        <v>2078</v>
      </c>
      <c r="C121" s="56" t="s">
        <v>58</v>
      </c>
      <c r="D121" s="56" t="s">
        <v>59</v>
      </c>
      <c r="E121" s="57" t="s">
        <v>1533</v>
      </c>
      <c r="F121" s="58" t="s">
        <v>1534</v>
      </c>
      <c r="G121" s="97">
        <v>1900000</v>
      </c>
      <c r="H121" s="73">
        <v>1898723.98</v>
      </c>
      <c r="I121" s="73">
        <v>1276.0200000000186</v>
      </c>
      <c r="J121" s="74">
        <v>0</v>
      </c>
      <c r="K121" s="63">
        <v>0</v>
      </c>
      <c r="L121" s="63">
        <v>0</v>
      </c>
      <c r="M121" s="63">
        <v>94936.2</v>
      </c>
      <c r="N121" s="63">
        <v>474681</v>
      </c>
      <c r="O121" s="63">
        <v>664553.39</v>
      </c>
      <c r="P121" s="63">
        <v>474681</v>
      </c>
      <c r="Q121" s="63">
        <v>189872.39</v>
      </c>
      <c r="R121" s="63">
        <v>0</v>
      </c>
      <c r="ALN121" s="6"/>
    </row>
    <row r="122" spans="1:1002" ht="36.6" customHeight="1" x14ac:dyDescent="0.25">
      <c r="A122" s="72" t="s">
        <v>1597</v>
      </c>
      <c r="B122" s="56" t="s">
        <v>2078</v>
      </c>
      <c r="C122" s="56" t="s">
        <v>58</v>
      </c>
      <c r="D122" s="56" t="s">
        <v>59</v>
      </c>
      <c r="E122" s="57" t="s">
        <v>1598</v>
      </c>
      <c r="F122" s="58" t="s">
        <v>1599</v>
      </c>
      <c r="G122" s="97">
        <v>288000</v>
      </c>
      <c r="H122" s="73">
        <v>288000</v>
      </c>
      <c r="I122" s="73">
        <v>0</v>
      </c>
      <c r="J122" s="74">
        <v>0</v>
      </c>
      <c r="K122" s="63">
        <v>0</v>
      </c>
      <c r="L122" s="63">
        <v>0</v>
      </c>
      <c r="M122" s="63">
        <v>14400</v>
      </c>
      <c r="N122" s="63">
        <v>72000</v>
      </c>
      <c r="O122" s="63">
        <v>115200</v>
      </c>
      <c r="P122" s="63">
        <v>86400</v>
      </c>
      <c r="Q122" s="63">
        <v>0</v>
      </c>
      <c r="R122" s="63">
        <v>0</v>
      </c>
      <c r="ALN122" s="6"/>
    </row>
    <row r="123" spans="1:1002" ht="36.6" customHeight="1" x14ac:dyDescent="0.25">
      <c r="A123" s="72" t="s">
        <v>986</v>
      </c>
      <c r="B123" s="56" t="s">
        <v>2078</v>
      </c>
      <c r="C123" s="56" t="s">
        <v>58</v>
      </c>
      <c r="D123" s="56" t="s">
        <v>59</v>
      </c>
      <c r="E123" s="57" t="s">
        <v>987</v>
      </c>
      <c r="F123" s="58" t="s">
        <v>988</v>
      </c>
      <c r="G123" s="97">
        <v>2181498</v>
      </c>
      <c r="H123" s="73">
        <v>2181498</v>
      </c>
      <c r="I123" s="73">
        <v>0</v>
      </c>
      <c r="J123" s="74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327224.7</v>
      </c>
      <c r="P123" s="63">
        <v>654449.4</v>
      </c>
      <c r="Q123" s="63">
        <v>763524.3</v>
      </c>
      <c r="R123" s="63">
        <v>436299.6</v>
      </c>
      <c r="ALN123" s="6"/>
    </row>
    <row r="124" spans="1:1002" ht="36.6" customHeight="1" x14ac:dyDescent="0.25">
      <c r="A124" s="72" t="s">
        <v>1013</v>
      </c>
      <c r="B124" s="56" t="s">
        <v>2078</v>
      </c>
      <c r="C124" s="56" t="s">
        <v>58</v>
      </c>
      <c r="D124" s="56" t="s">
        <v>59</v>
      </c>
      <c r="E124" s="57" t="s">
        <v>1014</v>
      </c>
      <c r="F124" s="58" t="s">
        <v>1015</v>
      </c>
      <c r="G124" s="97">
        <v>4500000</v>
      </c>
      <c r="H124" s="73">
        <v>4500000</v>
      </c>
      <c r="I124" s="73">
        <v>0</v>
      </c>
      <c r="J124" s="74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675000</v>
      </c>
      <c r="P124" s="63">
        <v>1350000</v>
      </c>
      <c r="Q124" s="63">
        <v>1575000</v>
      </c>
      <c r="R124" s="63">
        <v>900000</v>
      </c>
      <c r="ALN124" s="6"/>
    </row>
    <row r="125" spans="1:1002" ht="36.6" customHeight="1" x14ac:dyDescent="0.25">
      <c r="A125" s="72" t="s">
        <v>569</v>
      </c>
      <c r="B125" s="56" t="s">
        <v>570</v>
      </c>
      <c r="C125" s="56" t="s">
        <v>58</v>
      </c>
      <c r="D125" s="56" t="s">
        <v>59</v>
      </c>
      <c r="E125" s="57" t="s">
        <v>571</v>
      </c>
      <c r="F125" s="58" t="s">
        <v>572</v>
      </c>
      <c r="G125" s="97">
        <v>600000</v>
      </c>
      <c r="H125" s="73">
        <v>600000</v>
      </c>
      <c r="I125" s="73">
        <v>0</v>
      </c>
      <c r="J125" s="74">
        <v>0</v>
      </c>
      <c r="K125" s="63">
        <v>0</v>
      </c>
      <c r="L125" s="63">
        <v>200000</v>
      </c>
      <c r="M125" s="63">
        <v>400000</v>
      </c>
      <c r="N125" s="63">
        <v>0</v>
      </c>
      <c r="O125" s="63">
        <v>0</v>
      </c>
      <c r="P125" s="63">
        <v>0</v>
      </c>
      <c r="Q125" s="63">
        <v>0</v>
      </c>
      <c r="R125" s="63">
        <v>0</v>
      </c>
      <c r="ALN125" s="6"/>
    </row>
    <row r="126" spans="1:1002" ht="36.6" customHeight="1" x14ac:dyDescent="0.25">
      <c r="A126" s="72" t="s">
        <v>931</v>
      </c>
      <c r="B126" s="56" t="s">
        <v>2078</v>
      </c>
      <c r="C126" s="56" t="s">
        <v>58</v>
      </c>
      <c r="D126" s="56" t="s">
        <v>59</v>
      </c>
      <c r="E126" s="57" t="s">
        <v>932</v>
      </c>
      <c r="F126" s="58" t="s">
        <v>933</v>
      </c>
      <c r="G126" s="97">
        <v>15000000</v>
      </c>
      <c r="H126" s="73">
        <v>15000000</v>
      </c>
      <c r="I126" s="73">
        <v>0</v>
      </c>
      <c r="J126" s="74">
        <v>0</v>
      </c>
      <c r="K126" s="63">
        <v>40165.82</v>
      </c>
      <c r="L126" s="63">
        <v>0</v>
      </c>
      <c r="M126" s="63">
        <v>0</v>
      </c>
      <c r="N126" s="63">
        <v>0</v>
      </c>
      <c r="O126" s="63">
        <v>2249819.2400000002</v>
      </c>
      <c r="P126" s="63">
        <v>4500000</v>
      </c>
      <c r="Q126" s="63">
        <v>5250000</v>
      </c>
      <c r="R126" s="63">
        <v>2960014.94</v>
      </c>
      <c r="ALN126" s="6"/>
    </row>
    <row r="127" spans="1:1002" ht="36.6" customHeight="1" x14ac:dyDescent="0.25">
      <c r="A127" s="72" t="s">
        <v>977</v>
      </c>
      <c r="B127" s="56" t="s">
        <v>2078</v>
      </c>
      <c r="C127" s="56" t="s">
        <v>58</v>
      </c>
      <c r="D127" s="56" t="s">
        <v>59</v>
      </c>
      <c r="E127" s="57" t="s">
        <v>978</v>
      </c>
      <c r="F127" s="58" t="s">
        <v>979</v>
      </c>
      <c r="G127" s="97">
        <v>19000000</v>
      </c>
      <c r="H127" s="73">
        <v>19000000</v>
      </c>
      <c r="I127" s="73">
        <v>0</v>
      </c>
      <c r="J127" s="74">
        <v>0</v>
      </c>
      <c r="K127" s="63">
        <v>246599.52</v>
      </c>
      <c r="L127" s="63">
        <v>0</v>
      </c>
      <c r="M127" s="63">
        <v>722447.79</v>
      </c>
      <c r="N127" s="63">
        <v>2850000</v>
      </c>
      <c r="O127" s="63">
        <v>3800000</v>
      </c>
      <c r="P127" s="63">
        <v>4750000</v>
      </c>
      <c r="Q127" s="63">
        <v>3800000</v>
      </c>
      <c r="R127" s="63">
        <v>2830952.69</v>
      </c>
      <c r="ALN127" s="6"/>
    </row>
    <row r="128" spans="1:1002" ht="36.6" customHeight="1" x14ac:dyDescent="0.25">
      <c r="A128" s="72" t="s">
        <v>968</v>
      </c>
      <c r="B128" s="56" t="s">
        <v>2078</v>
      </c>
      <c r="C128" s="56" t="s">
        <v>58</v>
      </c>
      <c r="D128" s="56" t="s">
        <v>59</v>
      </c>
      <c r="E128" s="57" t="s">
        <v>969</v>
      </c>
      <c r="F128" s="58" t="s">
        <v>970</v>
      </c>
      <c r="G128" s="97">
        <v>15690000</v>
      </c>
      <c r="H128" s="73">
        <v>15690000</v>
      </c>
      <c r="I128" s="73">
        <v>0</v>
      </c>
      <c r="J128" s="74">
        <v>0</v>
      </c>
      <c r="K128" s="63">
        <v>187725.4</v>
      </c>
      <c r="L128" s="63">
        <v>0</v>
      </c>
      <c r="M128" s="63">
        <v>596774.6</v>
      </c>
      <c r="N128" s="63">
        <v>2353500</v>
      </c>
      <c r="O128" s="63">
        <v>3138000</v>
      </c>
      <c r="P128" s="63">
        <v>3922500</v>
      </c>
      <c r="Q128" s="63">
        <v>3138000</v>
      </c>
      <c r="R128" s="63">
        <v>2353500</v>
      </c>
      <c r="ALN128" s="6"/>
    </row>
    <row r="129" spans="1:1002" ht="36.6" customHeight="1" x14ac:dyDescent="0.25">
      <c r="A129" s="72" t="s">
        <v>857</v>
      </c>
      <c r="B129" s="56" t="s">
        <v>2078</v>
      </c>
      <c r="C129" s="56" t="s">
        <v>58</v>
      </c>
      <c r="D129" s="56" t="s">
        <v>59</v>
      </c>
      <c r="E129" s="57" t="s">
        <v>858</v>
      </c>
      <c r="F129" s="58" t="s">
        <v>859</v>
      </c>
      <c r="G129" s="97">
        <v>15500000</v>
      </c>
      <c r="H129" s="73">
        <v>15500000</v>
      </c>
      <c r="I129" s="73">
        <v>0</v>
      </c>
      <c r="J129" s="74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2325000</v>
      </c>
      <c r="P129" s="63">
        <v>4650000</v>
      </c>
      <c r="Q129" s="63">
        <v>5425000</v>
      </c>
      <c r="R129" s="63">
        <v>3100000</v>
      </c>
      <c r="ALN129" s="6"/>
    </row>
    <row r="130" spans="1:1002" ht="36.6" customHeight="1" x14ac:dyDescent="0.25">
      <c r="A130" s="72" t="s">
        <v>1019</v>
      </c>
      <c r="B130" s="56" t="s">
        <v>2078</v>
      </c>
      <c r="C130" s="56" t="s">
        <v>58</v>
      </c>
      <c r="D130" s="56" t="s">
        <v>59</v>
      </c>
      <c r="E130" s="57" t="s">
        <v>1020</v>
      </c>
      <c r="F130" s="58" t="s">
        <v>1021</v>
      </c>
      <c r="G130" s="97">
        <v>1500000</v>
      </c>
      <c r="H130" s="73">
        <v>1500000</v>
      </c>
      <c r="I130" s="73">
        <v>0</v>
      </c>
      <c r="J130" s="74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225000</v>
      </c>
      <c r="P130" s="63">
        <v>450000</v>
      </c>
      <c r="Q130" s="63">
        <v>525000</v>
      </c>
      <c r="R130" s="63">
        <v>300000</v>
      </c>
      <c r="ALN130" s="6"/>
    </row>
    <row r="131" spans="1:1002" ht="36.6" customHeight="1" x14ac:dyDescent="0.25">
      <c r="A131" s="72" t="s">
        <v>1117</v>
      </c>
      <c r="B131" s="56" t="s">
        <v>2078</v>
      </c>
      <c r="C131" s="56" t="s">
        <v>58</v>
      </c>
      <c r="D131" s="56" t="s">
        <v>59</v>
      </c>
      <c r="E131" s="57" t="s">
        <v>1118</v>
      </c>
      <c r="F131" s="58" t="s">
        <v>1119</v>
      </c>
      <c r="G131" s="97">
        <v>2019216</v>
      </c>
      <c r="H131" s="73">
        <v>2019216</v>
      </c>
      <c r="I131" s="73">
        <v>0</v>
      </c>
      <c r="J131" s="74">
        <v>0</v>
      </c>
      <c r="K131" s="63">
        <v>0</v>
      </c>
      <c r="L131" s="63">
        <v>0</v>
      </c>
      <c r="M131" s="63">
        <v>0</v>
      </c>
      <c r="N131" s="63">
        <v>403843.2</v>
      </c>
      <c r="O131" s="63">
        <v>605764.80000000005</v>
      </c>
      <c r="P131" s="63">
        <v>706725.6</v>
      </c>
      <c r="Q131" s="63">
        <v>302882.40000000002</v>
      </c>
      <c r="R131" s="63">
        <v>0</v>
      </c>
      <c r="ALN131" s="6"/>
    </row>
    <row r="132" spans="1:1002" ht="36.6" customHeight="1" x14ac:dyDescent="0.25">
      <c r="A132" s="72" t="s">
        <v>1153</v>
      </c>
      <c r="B132" s="56" t="s">
        <v>2078</v>
      </c>
      <c r="C132" s="56" t="s">
        <v>58</v>
      </c>
      <c r="D132" s="56" t="s">
        <v>59</v>
      </c>
      <c r="E132" s="57" t="s">
        <v>1154</v>
      </c>
      <c r="F132" s="58" t="s">
        <v>1155</v>
      </c>
      <c r="G132" s="97">
        <v>1150000</v>
      </c>
      <c r="H132" s="73">
        <v>1050326.93</v>
      </c>
      <c r="I132" s="73">
        <v>99673.070000000065</v>
      </c>
      <c r="J132" s="74">
        <v>0</v>
      </c>
      <c r="K132" s="63">
        <v>140059.43</v>
      </c>
      <c r="L132" s="63">
        <v>157549.04</v>
      </c>
      <c r="M132" s="63">
        <v>210065.39</v>
      </c>
      <c r="N132" s="63">
        <v>262581.73</v>
      </c>
      <c r="O132" s="63">
        <v>210065.39</v>
      </c>
      <c r="P132" s="63">
        <v>70005.95</v>
      </c>
      <c r="Q132" s="63">
        <v>0</v>
      </c>
      <c r="R132" s="63">
        <v>0</v>
      </c>
      <c r="ALN132" s="6"/>
    </row>
    <row r="133" spans="1:1002" ht="36.6" customHeight="1" x14ac:dyDescent="0.25">
      <c r="A133" s="72" t="s">
        <v>1366</v>
      </c>
      <c r="B133" s="56" t="s">
        <v>2079</v>
      </c>
      <c r="C133" s="56" t="s">
        <v>58</v>
      </c>
      <c r="D133" s="56" t="s">
        <v>778</v>
      </c>
      <c r="E133" s="57" t="s">
        <v>1367</v>
      </c>
      <c r="F133" s="58" t="s">
        <v>1368</v>
      </c>
      <c r="G133" s="97">
        <v>13500000</v>
      </c>
      <c r="H133" s="73">
        <v>9062700</v>
      </c>
      <c r="I133" s="73">
        <v>4437300</v>
      </c>
      <c r="J133" s="74">
        <v>0</v>
      </c>
      <c r="K133" s="63">
        <v>0</v>
      </c>
      <c r="L133" s="63">
        <v>738619.3</v>
      </c>
      <c r="M133" s="63">
        <v>2871453.29</v>
      </c>
      <c r="N133" s="63">
        <v>3186952.41</v>
      </c>
      <c r="O133" s="63">
        <v>2265675</v>
      </c>
      <c r="P133" s="63">
        <v>0</v>
      </c>
      <c r="Q133" s="63">
        <v>0</v>
      </c>
      <c r="R133" s="63">
        <v>0</v>
      </c>
      <c r="ALN133" s="6"/>
    </row>
    <row r="134" spans="1:1002" ht="36.6" customHeight="1" x14ac:dyDescent="0.25">
      <c r="A134" s="72" t="s">
        <v>1372</v>
      </c>
      <c r="B134" s="56" t="s">
        <v>2079</v>
      </c>
      <c r="C134" s="56" t="s">
        <v>58</v>
      </c>
      <c r="D134" s="56" t="s">
        <v>778</v>
      </c>
      <c r="E134" s="57" t="s">
        <v>1373</v>
      </c>
      <c r="F134" s="58" t="s">
        <v>1374</v>
      </c>
      <c r="G134" s="97">
        <v>45000000</v>
      </c>
      <c r="H134" s="73">
        <v>35426840</v>
      </c>
      <c r="I134" s="73">
        <v>9573160</v>
      </c>
      <c r="J134" s="74">
        <v>0</v>
      </c>
      <c r="K134" s="63">
        <v>226843.05</v>
      </c>
      <c r="L134" s="63">
        <v>2887323.6</v>
      </c>
      <c r="M134" s="63">
        <v>12224747.189999999</v>
      </c>
      <c r="N134" s="63">
        <v>11458059.210000001</v>
      </c>
      <c r="O134" s="63">
        <v>5153314.5999999996</v>
      </c>
      <c r="P134" s="63">
        <v>3476552.35</v>
      </c>
      <c r="Q134" s="63">
        <v>0</v>
      </c>
      <c r="R134" s="63">
        <v>0</v>
      </c>
      <c r="ALN134" s="6"/>
    </row>
    <row r="135" spans="1:1002" ht="36.6" customHeight="1" x14ac:dyDescent="0.25">
      <c r="A135" s="72" t="s">
        <v>1345</v>
      </c>
      <c r="B135" s="56" t="s">
        <v>2079</v>
      </c>
      <c r="C135" s="56" t="s">
        <v>58</v>
      </c>
      <c r="D135" s="56" t="s">
        <v>778</v>
      </c>
      <c r="E135" s="57" t="s">
        <v>1346</v>
      </c>
      <c r="F135" s="58" t="s">
        <v>1347</v>
      </c>
      <c r="G135" s="97">
        <v>5700000</v>
      </c>
      <c r="H135" s="73">
        <v>2239400</v>
      </c>
      <c r="I135" s="73">
        <v>3460600</v>
      </c>
      <c r="J135" s="74">
        <v>0</v>
      </c>
      <c r="K135" s="63">
        <v>42761.15</v>
      </c>
      <c r="L135" s="63">
        <v>200590.03</v>
      </c>
      <c r="M135" s="63">
        <v>946051.03</v>
      </c>
      <c r="N135" s="63">
        <v>1049997.79</v>
      </c>
      <c r="O135" s="63">
        <v>0</v>
      </c>
      <c r="P135" s="63">
        <v>0</v>
      </c>
      <c r="Q135" s="63">
        <v>0</v>
      </c>
      <c r="R135" s="63">
        <v>0</v>
      </c>
      <c r="ALN135" s="6"/>
    </row>
    <row r="136" spans="1:1002" ht="36.6" customHeight="1" x14ac:dyDescent="0.25">
      <c r="A136" s="75" t="s">
        <v>599</v>
      </c>
      <c r="B136" s="76" t="s">
        <v>600</v>
      </c>
      <c r="C136" s="76" t="s">
        <v>58</v>
      </c>
      <c r="D136" s="76" t="s">
        <v>59</v>
      </c>
      <c r="E136" s="57" t="s">
        <v>601</v>
      </c>
      <c r="F136" s="58" t="s">
        <v>602</v>
      </c>
      <c r="G136" s="97">
        <v>1916494.47</v>
      </c>
      <c r="H136" s="73">
        <v>1916494.47</v>
      </c>
      <c r="I136" s="73">
        <v>0</v>
      </c>
      <c r="J136" s="74">
        <v>0</v>
      </c>
      <c r="K136" s="63">
        <v>0</v>
      </c>
      <c r="L136" s="63">
        <v>200000</v>
      </c>
      <c r="M136" s="63">
        <v>443686.05</v>
      </c>
      <c r="N136" s="63">
        <v>1272808.42</v>
      </c>
      <c r="O136" s="63">
        <v>0</v>
      </c>
      <c r="P136" s="63">
        <v>0</v>
      </c>
      <c r="Q136" s="63">
        <v>0</v>
      </c>
      <c r="R136" s="63">
        <v>0</v>
      </c>
      <c r="ALN136" s="6"/>
    </row>
    <row r="137" spans="1:1002" ht="36.6" customHeight="1" x14ac:dyDescent="0.25">
      <c r="A137" s="75" t="s">
        <v>1291</v>
      </c>
      <c r="B137" s="76" t="s">
        <v>2079</v>
      </c>
      <c r="C137" s="76" t="s">
        <v>58</v>
      </c>
      <c r="D137" s="76" t="s">
        <v>778</v>
      </c>
      <c r="E137" s="57" t="s">
        <v>1292</v>
      </c>
      <c r="F137" s="58" t="s">
        <v>1293</v>
      </c>
      <c r="G137" s="97">
        <v>18166470.829999998</v>
      </c>
      <c r="H137" s="73">
        <v>903124.3</v>
      </c>
      <c r="I137" s="73">
        <v>17263346.530000001</v>
      </c>
      <c r="J137" s="74">
        <v>0</v>
      </c>
      <c r="K137" s="63">
        <v>143999.24</v>
      </c>
      <c r="L137" s="63">
        <v>73605.55</v>
      </c>
      <c r="M137" s="63">
        <v>286148.64</v>
      </c>
      <c r="N137" s="63">
        <v>317589.03999999998</v>
      </c>
      <c r="O137" s="63">
        <v>81781.83</v>
      </c>
      <c r="P137" s="63">
        <v>0</v>
      </c>
      <c r="Q137" s="63">
        <v>0</v>
      </c>
      <c r="R137" s="63">
        <v>0</v>
      </c>
      <c r="ALN137" s="6"/>
    </row>
    <row r="138" spans="1:1002" ht="36.6" customHeight="1" x14ac:dyDescent="0.25">
      <c r="A138" s="75" t="s">
        <v>1612</v>
      </c>
      <c r="B138" s="94" t="s">
        <v>2078</v>
      </c>
      <c r="C138" s="76" t="s">
        <v>58</v>
      </c>
      <c r="D138" s="76" t="s">
        <v>59</v>
      </c>
      <c r="E138" s="57" t="s">
        <v>1613</v>
      </c>
      <c r="F138" s="58" t="s">
        <v>1614</v>
      </c>
      <c r="G138" s="97">
        <v>1329649.6099999999</v>
      </c>
      <c r="H138" s="73">
        <v>1192318.4099999999</v>
      </c>
      <c r="I138" s="73">
        <v>137331.19999999995</v>
      </c>
      <c r="J138" s="74">
        <v>0</v>
      </c>
      <c r="K138" s="63">
        <v>5887.68</v>
      </c>
      <c r="L138" s="63">
        <v>178847.76</v>
      </c>
      <c r="M138" s="63">
        <v>357695.52</v>
      </c>
      <c r="N138" s="63">
        <v>357695.52</v>
      </c>
      <c r="O138" s="63">
        <v>292191.93</v>
      </c>
      <c r="P138" s="63">
        <v>0</v>
      </c>
      <c r="Q138" s="63">
        <v>0</v>
      </c>
      <c r="R138" s="63">
        <v>0</v>
      </c>
      <c r="ALN138" s="6"/>
    </row>
    <row r="139" spans="1:1002" ht="36.6" customHeight="1" x14ac:dyDescent="0.25">
      <c r="A139" s="75" t="s">
        <v>637</v>
      </c>
      <c r="B139" s="76" t="s">
        <v>638</v>
      </c>
      <c r="C139" s="76" t="s">
        <v>58</v>
      </c>
      <c r="D139" s="76" t="s">
        <v>59</v>
      </c>
      <c r="E139" s="57" t="s">
        <v>639</v>
      </c>
      <c r="F139" s="58" t="s">
        <v>640</v>
      </c>
      <c r="G139" s="97">
        <v>1750000</v>
      </c>
      <c r="H139" s="73">
        <v>1750000</v>
      </c>
      <c r="I139" s="73">
        <v>0</v>
      </c>
      <c r="J139" s="74">
        <v>0</v>
      </c>
      <c r="K139" s="63">
        <v>0</v>
      </c>
      <c r="L139" s="63">
        <v>200000</v>
      </c>
      <c r="M139" s="63">
        <v>443686.05</v>
      </c>
      <c r="N139" s="63">
        <v>1106313.95</v>
      </c>
      <c r="O139" s="63">
        <v>0</v>
      </c>
      <c r="P139" s="63">
        <v>0</v>
      </c>
      <c r="Q139" s="63">
        <v>0</v>
      </c>
      <c r="R139" s="63">
        <v>0</v>
      </c>
      <c r="ALN139" s="6"/>
    </row>
    <row r="140" spans="1:1002" ht="36.6" customHeight="1" x14ac:dyDescent="0.25">
      <c r="A140" s="75" t="s">
        <v>1300</v>
      </c>
      <c r="B140" s="76" t="s">
        <v>2079</v>
      </c>
      <c r="C140" s="76" t="s">
        <v>58</v>
      </c>
      <c r="D140" s="76" t="s">
        <v>778</v>
      </c>
      <c r="E140" s="57" t="s">
        <v>1301</v>
      </c>
      <c r="F140" s="58" t="s">
        <v>1302</v>
      </c>
      <c r="G140" s="97">
        <v>7917690</v>
      </c>
      <c r="H140" s="73">
        <v>2917690</v>
      </c>
      <c r="I140" s="73">
        <v>5000000</v>
      </c>
      <c r="J140" s="74">
        <v>0</v>
      </c>
      <c r="K140" s="63">
        <v>47892.81</v>
      </c>
      <c r="L140" s="63">
        <v>237794.71</v>
      </c>
      <c r="M140" s="63">
        <v>924449.73</v>
      </c>
      <c r="N140" s="63">
        <v>1026023.06</v>
      </c>
      <c r="O140" s="63">
        <v>681529.69</v>
      </c>
      <c r="P140" s="63">
        <v>0</v>
      </c>
      <c r="Q140" s="63">
        <v>0</v>
      </c>
      <c r="R140" s="63">
        <v>0</v>
      </c>
      <c r="ALN140" s="6"/>
    </row>
    <row r="141" spans="1:1002" ht="36.6" customHeight="1" x14ac:dyDescent="0.25">
      <c r="A141" s="75" t="s">
        <v>588</v>
      </c>
      <c r="B141" s="76" t="s">
        <v>574</v>
      </c>
      <c r="C141" s="76" t="s">
        <v>58</v>
      </c>
      <c r="D141" s="76" t="s">
        <v>59</v>
      </c>
      <c r="E141" s="57" t="s">
        <v>589</v>
      </c>
      <c r="F141" s="58" t="s">
        <v>590</v>
      </c>
      <c r="G141" s="97">
        <v>5470000</v>
      </c>
      <c r="H141" s="73">
        <v>5470000</v>
      </c>
      <c r="I141" s="73">
        <v>0</v>
      </c>
      <c r="J141" s="74">
        <v>0</v>
      </c>
      <c r="K141" s="63">
        <v>0</v>
      </c>
      <c r="L141" s="63">
        <v>200000</v>
      </c>
      <c r="M141" s="63">
        <v>2077372.1</v>
      </c>
      <c r="N141" s="63">
        <v>3192627.9</v>
      </c>
      <c r="O141" s="63">
        <v>0</v>
      </c>
      <c r="P141" s="63">
        <v>0</v>
      </c>
      <c r="Q141" s="63">
        <v>0</v>
      </c>
      <c r="R141" s="63">
        <v>0</v>
      </c>
      <c r="ALN141" s="6"/>
    </row>
    <row r="142" spans="1:1002" ht="36.6" customHeight="1" x14ac:dyDescent="0.25">
      <c r="A142" s="75" t="s">
        <v>573</v>
      </c>
      <c r="B142" s="76" t="s">
        <v>574</v>
      </c>
      <c r="C142" s="76" t="s">
        <v>58</v>
      </c>
      <c r="D142" s="76" t="s">
        <v>59</v>
      </c>
      <c r="E142" s="57" t="s">
        <v>575</v>
      </c>
      <c r="F142" s="58" t="s">
        <v>576</v>
      </c>
      <c r="G142" s="97">
        <v>400000</v>
      </c>
      <c r="H142" s="73">
        <v>400000</v>
      </c>
      <c r="I142" s="73">
        <v>0</v>
      </c>
      <c r="J142" s="74">
        <v>0</v>
      </c>
      <c r="K142" s="63">
        <v>0</v>
      </c>
      <c r="L142" s="63">
        <v>200000</v>
      </c>
      <c r="M142" s="63">
        <v>200000</v>
      </c>
      <c r="N142" s="63">
        <v>0</v>
      </c>
      <c r="O142" s="63">
        <v>0</v>
      </c>
      <c r="P142" s="63">
        <v>0</v>
      </c>
      <c r="Q142" s="63">
        <v>0</v>
      </c>
      <c r="R142" s="63">
        <v>0</v>
      </c>
      <c r="ALN142" s="6"/>
    </row>
    <row r="143" spans="1:1002" ht="36.6" customHeight="1" x14ac:dyDescent="0.25">
      <c r="A143" s="75" t="s">
        <v>1378</v>
      </c>
      <c r="B143" s="76" t="s">
        <v>2079</v>
      </c>
      <c r="C143" s="76" t="s">
        <v>58</v>
      </c>
      <c r="D143" s="76" t="s">
        <v>778</v>
      </c>
      <c r="E143" s="57" t="s">
        <v>1379</v>
      </c>
      <c r="F143" s="58" t="s">
        <v>1380</v>
      </c>
      <c r="G143" s="97">
        <v>15000000</v>
      </c>
      <c r="H143" s="73">
        <v>3450129.93</v>
      </c>
      <c r="I143" s="73">
        <v>11549870.07</v>
      </c>
      <c r="J143" s="74">
        <v>0</v>
      </c>
      <c r="K143" s="63">
        <v>187955.61</v>
      </c>
      <c r="L143" s="63">
        <v>281189.11</v>
      </c>
      <c r="M143" s="63">
        <v>862532.48</v>
      </c>
      <c r="N143" s="63">
        <v>1443875.86</v>
      </c>
      <c r="O143" s="63">
        <v>674576.87</v>
      </c>
      <c r="P143" s="63">
        <v>0</v>
      </c>
      <c r="Q143" s="63">
        <v>0</v>
      </c>
      <c r="R143" s="63">
        <v>0</v>
      </c>
      <c r="ALN143" s="6"/>
    </row>
    <row r="144" spans="1:1002" ht="36.6" customHeight="1" x14ac:dyDescent="0.25">
      <c r="A144" s="75" t="s">
        <v>1360</v>
      </c>
      <c r="B144" s="76" t="s">
        <v>2079</v>
      </c>
      <c r="C144" s="76" t="s">
        <v>58</v>
      </c>
      <c r="D144" s="76" t="s">
        <v>778</v>
      </c>
      <c r="E144" s="57" t="s">
        <v>1361</v>
      </c>
      <c r="F144" s="58" t="s">
        <v>1362</v>
      </c>
      <c r="G144" s="97">
        <v>301176437.06</v>
      </c>
      <c r="H144" s="73">
        <v>1467000</v>
      </c>
      <c r="I144" s="73">
        <v>299709437.06</v>
      </c>
      <c r="J144" s="74">
        <v>0</v>
      </c>
      <c r="K144" s="63">
        <v>1467000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ALN144" s="6"/>
    </row>
    <row r="145" spans="1:1002" ht="36.6" customHeight="1" x14ac:dyDescent="0.25">
      <c r="A145" s="75" t="s">
        <v>1351</v>
      </c>
      <c r="B145" s="76" t="s">
        <v>2079</v>
      </c>
      <c r="C145" s="76" t="s">
        <v>58</v>
      </c>
      <c r="D145" s="76" t="s">
        <v>778</v>
      </c>
      <c r="E145" s="57" t="s">
        <v>1352</v>
      </c>
      <c r="F145" s="58" t="s">
        <v>1353</v>
      </c>
      <c r="G145" s="97">
        <v>52250000</v>
      </c>
      <c r="H145" s="73">
        <v>33950000</v>
      </c>
      <c r="I145" s="73">
        <v>18300000</v>
      </c>
      <c r="J145" s="74">
        <v>0</v>
      </c>
      <c r="K145" s="63">
        <v>457542.07</v>
      </c>
      <c r="L145" s="63">
        <v>3873743.49</v>
      </c>
      <c r="M145" s="63">
        <v>15059549.029999999</v>
      </c>
      <c r="N145" s="63">
        <v>13319207.48</v>
      </c>
      <c r="O145" s="63">
        <v>1239957.93</v>
      </c>
      <c r="P145" s="63">
        <v>0</v>
      </c>
      <c r="Q145" s="63">
        <v>0</v>
      </c>
      <c r="R145" s="63">
        <v>0</v>
      </c>
      <c r="ALN145" s="6"/>
    </row>
    <row r="146" spans="1:1002" ht="36.6" customHeight="1" x14ac:dyDescent="0.25">
      <c r="A146" s="75" t="s">
        <v>1201</v>
      </c>
      <c r="B146" s="76" t="s">
        <v>2080</v>
      </c>
      <c r="C146" s="76" t="s">
        <v>58</v>
      </c>
      <c r="D146" s="76" t="s">
        <v>1087</v>
      </c>
      <c r="E146" s="57" t="s">
        <v>1203</v>
      </c>
      <c r="F146" s="58" t="s">
        <v>1204</v>
      </c>
      <c r="G146" s="97">
        <v>16179720.710000001</v>
      </c>
      <c r="H146" s="73">
        <v>16179720.710000001</v>
      </c>
      <c r="I146" s="73">
        <v>0</v>
      </c>
      <c r="J146" s="74">
        <v>0</v>
      </c>
      <c r="K146" s="63">
        <v>0</v>
      </c>
      <c r="L146" s="63">
        <v>0</v>
      </c>
      <c r="M146" s="63">
        <v>0</v>
      </c>
      <c r="N146" s="63">
        <v>485391.62</v>
      </c>
      <c r="O146" s="63">
        <v>1617972.07</v>
      </c>
      <c r="P146" s="63">
        <v>4044930.18</v>
      </c>
      <c r="Q146" s="63">
        <v>5662902.25</v>
      </c>
      <c r="R146" s="63">
        <v>4368524.59</v>
      </c>
      <c r="ALN146" s="6"/>
    </row>
    <row r="147" spans="1:1002" ht="36.6" customHeight="1" x14ac:dyDescent="0.25">
      <c r="A147" s="75" t="s">
        <v>1187</v>
      </c>
      <c r="B147" s="76" t="s">
        <v>2080</v>
      </c>
      <c r="C147" s="76" t="s">
        <v>58</v>
      </c>
      <c r="D147" s="76" t="s">
        <v>1087</v>
      </c>
      <c r="E147" s="57" t="s">
        <v>1188</v>
      </c>
      <c r="F147" s="58" t="s">
        <v>1189</v>
      </c>
      <c r="G147" s="97">
        <v>8200000</v>
      </c>
      <c r="H147" s="73">
        <v>8200000</v>
      </c>
      <c r="I147" s="73">
        <v>0</v>
      </c>
      <c r="J147" s="74">
        <v>0</v>
      </c>
      <c r="K147" s="63">
        <v>0</v>
      </c>
      <c r="L147" s="63">
        <v>0</v>
      </c>
      <c r="M147" s="63">
        <v>0</v>
      </c>
      <c r="N147" s="63">
        <v>246000</v>
      </c>
      <c r="O147" s="63">
        <v>820000</v>
      </c>
      <c r="P147" s="63">
        <v>2050000</v>
      </c>
      <c r="Q147" s="63">
        <v>2870000</v>
      </c>
      <c r="R147" s="63">
        <v>2214000</v>
      </c>
      <c r="ALN147" s="6"/>
    </row>
    <row r="148" spans="1:1002" ht="36.6" customHeight="1" x14ac:dyDescent="0.25">
      <c r="A148" s="75" t="s">
        <v>1342</v>
      </c>
      <c r="B148" s="76" t="s">
        <v>2079</v>
      </c>
      <c r="C148" s="76" t="s">
        <v>58</v>
      </c>
      <c r="D148" s="76" t="s">
        <v>778</v>
      </c>
      <c r="E148" s="57" t="s">
        <v>1343</v>
      </c>
      <c r="F148" s="58" t="s">
        <v>1344</v>
      </c>
      <c r="G148" s="97">
        <v>60975122</v>
      </c>
      <c r="H148" s="73">
        <v>47975122</v>
      </c>
      <c r="I148" s="73">
        <v>13000000</v>
      </c>
      <c r="J148" s="74">
        <v>0</v>
      </c>
      <c r="K148" s="63">
        <v>169580</v>
      </c>
      <c r="L148" s="63">
        <v>0</v>
      </c>
      <c r="M148" s="63">
        <v>11824200.5</v>
      </c>
      <c r="N148" s="63">
        <v>11993780.5</v>
      </c>
      <c r="O148" s="63">
        <v>11993780.5</v>
      </c>
      <c r="P148" s="63">
        <v>11993780.5</v>
      </c>
      <c r="Q148" s="63">
        <v>0</v>
      </c>
      <c r="R148" s="63">
        <v>0</v>
      </c>
      <c r="ALN148" s="6"/>
    </row>
    <row r="149" spans="1:1002" ht="36.6" customHeight="1" x14ac:dyDescent="0.25">
      <c r="A149" s="75" t="s">
        <v>577</v>
      </c>
      <c r="B149" s="76" t="s">
        <v>578</v>
      </c>
      <c r="C149" s="76" t="s">
        <v>58</v>
      </c>
      <c r="D149" s="76" t="s">
        <v>59</v>
      </c>
      <c r="E149" s="57" t="s">
        <v>579</v>
      </c>
      <c r="F149" s="58" t="s">
        <v>580</v>
      </c>
      <c r="G149" s="97">
        <v>3500000</v>
      </c>
      <c r="H149" s="73">
        <v>3500000</v>
      </c>
      <c r="I149" s="73">
        <v>0</v>
      </c>
      <c r="J149" s="74">
        <v>0</v>
      </c>
      <c r="K149" s="63">
        <v>0</v>
      </c>
      <c r="L149" s="63">
        <v>200000</v>
      </c>
      <c r="M149" s="63">
        <v>1077372.1000000001</v>
      </c>
      <c r="N149" s="63">
        <v>2222627.9</v>
      </c>
      <c r="O149" s="63">
        <v>0</v>
      </c>
      <c r="P149" s="63">
        <v>0</v>
      </c>
      <c r="Q149" s="63">
        <v>0</v>
      </c>
      <c r="R149" s="63">
        <v>0</v>
      </c>
      <c r="ALN149" s="6"/>
    </row>
    <row r="150" spans="1:1002" ht="36.6" customHeight="1" x14ac:dyDescent="0.25">
      <c r="A150" s="75"/>
      <c r="B150" s="76" t="s">
        <v>2081</v>
      </c>
      <c r="C150" s="76" t="s">
        <v>58</v>
      </c>
      <c r="D150" s="76" t="s">
        <v>59</v>
      </c>
      <c r="E150" s="57" t="s">
        <v>1832</v>
      </c>
      <c r="F150" s="58" t="s">
        <v>2082</v>
      </c>
      <c r="G150" s="97">
        <v>100000000</v>
      </c>
      <c r="H150" s="73">
        <v>90000000</v>
      </c>
      <c r="I150" s="73">
        <v>10000000</v>
      </c>
      <c r="J150" s="74">
        <v>0</v>
      </c>
      <c r="K150" s="63">
        <v>60656993.549999997</v>
      </c>
      <c r="L150" s="63">
        <v>25000000</v>
      </c>
      <c r="M150" s="63">
        <v>4343006.450000003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ALN150" s="6"/>
    </row>
    <row r="151" spans="1:1002" ht="36.6" customHeight="1" x14ac:dyDescent="0.25">
      <c r="A151" s="75" t="s">
        <v>607</v>
      </c>
      <c r="B151" s="76" t="s">
        <v>608</v>
      </c>
      <c r="C151" s="76" t="s">
        <v>58</v>
      </c>
      <c r="D151" s="76" t="s">
        <v>59</v>
      </c>
      <c r="E151" s="57" t="s">
        <v>609</v>
      </c>
      <c r="F151" s="58" t="s">
        <v>610</v>
      </c>
      <c r="G151" s="97">
        <v>2200000</v>
      </c>
      <c r="H151" s="73">
        <v>2200000</v>
      </c>
      <c r="I151" s="73">
        <v>0</v>
      </c>
      <c r="J151" s="74">
        <v>0</v>
      </c>
      <c r="K151" s="63">
        <v>0</v>
      </c>
      <c r="L151" s="63">
        <v>200000</v>
      </c>
      <c r="M151" s="63">
        <v>543686.05000000005</v>
      </c>
      <c r="N151" s="63">
        <v>1456313.95</v>
      </c>
      <c r="O151" s="63">
        <v>0</v>
      </c>
      <c r="P151" s="63">
        <v>0</v>
      </c>
      <c r="Q151" s="63">
        <v>0</v>
      </c>
      <c r="R151" s="63">
        <v>0</v>
      </c>
      <c r="ALN151" s="6"/>
    </row>
    <row r="152" spans="1:1002" ht="36.6" customHeight="1" x14ac:dyDescent="0.25">
      <c r="A152" s="75" t="s">
        <v>622</v>
      </c>
      <c r="B152" s="76" t="s">
        <v>623</v>
      </c>
      <c r="C152" s="76" t="s">
        <v>58</v>
      </c>
      <c r="D152" s="76" t="s">
        <v>59</v>
      </c>
      <c r="E152" s="57" t="s">
        <v>624</v>
      </c>
      <c r="F152" s="58" t="s">
        <v>625</v>
      </c>
      <c r="G152" s="97">
        <v>5000000</v>
      </c>
      <c r="H152" s="73">
        <v>5000000</v>
      </c>
      <c r="I152" s="73">
        <v>0</v>
      </c>
      <c r="J152" s="74">
        <v>0</v>
      </c>
      <c r="K152" s="63">
        <v>0</v>
      </c>
      <c r="L152" s="63">
        <v>200000</v>
      </c>
      <c r="M152" s="63">
        <v>1877372.1</v>
      </c>
      <c r="N152" s="63">
        <v>2922627.9</v>
      </c>
      <c r="O152" s="63">
        <v>0</v>
      </c>
      <c r="P152" s="63">
        <v>0</v>
      </c>
      <c r="Q152" s="63">
        <v>0</v>
      </c>
      <c r="R152" s="63">
        <v>0</v>
      </c>
      <c r="ALN152" s="6"/>
    </row>
    <row r="153" spans="1:1002" ht="36.6" customHeight="1" x14ac:dyDescent="0.25">
      <c r="A153" s="75" t="s">
        <v>603</v>
      </c>
      <c r="B153" s="76" t="s">
        <v>604</v>
      </c>
      <c r="C153" s="76" t="s">
        <v>58</v>
      </c>
      <c r="D153" s="76" t="s">
        <v>59</v>
      </c>
      <c r="E153" s="57" t="s">
        <v>605</v>
      </c>
      <c r="F153" s="58" t="s">
        <v>606</v>
      </c>
      <c r="G153" s="97">
        <v>1356000</v>
      </c>
      <c r="H153" s="73">
        <v>1356000</v>
      </c>
      <c r="I153" s="73">
        <v>0</v>
      </c>
      <c r="J153" s="74">
        <v>0</v>
      </c>
      <c r="K153" s="63">
        <v>0</v>
      </c>
      <c r="L153" s="63">
        <v>200000</v>
      </c>
      <c r="M153" s="63">
        <v>752997.96</v>
      </c>
      <c r="N153" s="63">
        <v>403002.04</v>
      </c>
      <c r="O153" s="63">
        <v>0</v>
      </c>
      <c r="P153" s="63">
        <v>0</v>
      </c>
      <c r="Q153" s="63">
        <v>0</v>
      </c>
      <c r="R153" s="63">
        <v>0</v>
      </c>
      <c r="ALN153" s="6"/>
    </row>
    <row r="154" spans="1:1002" ht="36.6" customHeight="1" x14ac:dyDescent="0.25">
      <c r="A154" s="75" t="s">
        <v>1348</v>
      </c>
      <c r="B154" s="76" t="s">
        <v>2079</v>
      </c>
      <c r="C154" s="76" t="s">
        <v>58</v>
      </c>
      <c r="D154" s="76" t="s">
        <v>778</v>
      </c>
      <c r="E154" s="57" t="s">
        <v>1349</v>
      </c>
      <c r="F154" s="58" t="s">
        <v>1350</v>
      </c>
      <c r="G154" s="97">
        <v>16850000</v>
      </c>
      <c r="H154" s="73">
        <v>15850000</v>
      </c>
      <c r="I154" s="73">
        <v>1000000</v>
      </c>
      <c r="J154" s="74">
        <v>0</v>
      </c>
      <c r="K154" s="63">
        <v>0</v>
      </c>
      <c r="L154" s="63">
        <v>0</v>
      </c>
      <c r="M154" s="63">
        <v>3962500</v>
      </c>
      <c r="N154" s="63">
        <v>3962500</v>
      </c>
      <c r="O154" s="63">
        <v>3962500</v>
      </c>
      <c r="P154" s="63">
        <v>3962500</v>
      </c>
      <c r="Q154" s="63">
        <v>0</v>
      </c>
      <c r="R154" s="63">
        <v>0</v>
      </c>
      <c r="ALN154" s="6"/>
    </row>
    <row r="155" spans="1:1002" ht="36.6" customHeight="1" x14ac:dyDescent="0.25">
      <c r="A155" s="75" t="s">
        <v>1381</v>
      </c>
      <c r="B155" s="76" t="s">
        <v>2079</v>
      </c>
      <c r="C155" s="76" t="s">
        <v>58</v>
      </c>
      <c r="D155" s="76" t="s">
        <v>778</v>
      </c>
      <c r="E155" s="57" t="s">
        <v>1382</v>
      </c>
      <c r="F155" s="58" t="s">
        <v>1383</v>
      </c>
      <c r="G155" s="97">
        <v>11600000</v>
      </c>
      <c r="H155" s="73">
        <v>1051719.56</v>
      </c>
      <c r="I155" s="73">
        <v>10548280.439999999</v>
      </c>
      <c r="J155" s="74">
        <v>0</v>
      </c>
      <c r="K155" s="63">
        <v>88580.17</v>
      </c>
      <c r="L155" s="63">
        <v>85716.22</v>
      </c>
      <c r="M155" s="63">
        <v>333230.01</v>
      </c>
      <c r="N155" s="63">
        <v>369843.44</v>
      </c>
      <c r="O155" s="63">
        <v>174349.72</v>
      </c>
      <c r="P155" s="63">
        <v>0</v>
      </c>
      <c r="Q155" s="63">
        <v>0</v>
      </c>
      <c r="R155" s="63">
        <v>0</v>
      </c>
      <c r="ALN155" s="6"/>
    </row>
    <row r="156" spans="1:1002" ht="36.6" customHeight="1" x14ac:dyDescent="0.25">
      <c r="A156" s="75" t="s">
        <v>845</v>
      </c>
      <c r="B156" s="94" t="s">
        <v>2078</v>
      </c>
      <c r="C156" s="76" t="s">
        <v>58</v>
      </c>
      <c r="D156" s="76" t="s">
        <v>59</v>
      </c>
      <c r="E156" s="57" t="s">
        <v>846</v>
      </c>
      <c r="F156" s="58" t="s">
        <v>847</v>
      </c>
      <c r="G156" s="97">
        <v>940000</v>
      </c>
      <c r="H156" s="73">
        <v>940000</v>
      </c>
      <c r="I156" s="73">
        <v>0</v>
      </c>
      <c r="J156" s="74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235000</v>
      </c>
      <c r="Q156" s="63">
        <v>470000</v>
      </c>
      <c r="R156" s="63">
        <v>235000</v>
      </c>
      <c r="ALN156" s="6"/>
    </row>
    <row r="157" spans="1:1002" ht="36.6" customHeight="1" x14ac:dyDescent="0.25">
      <c r="A157" s="75" t="s">
        <v>896</v>
      </c>
      <c r="B157" s="94" t="s">
        <v>2078</v>
      </c>
      <c r="C157" s="76" t="s">
        <v>58</v>
      </c>
      <c r="D157" s="76" t="s">
        <v>59</v>
      </c>
      <c r="E157" s="57" t="s">
        <v>897</v>
      </c>
      <c r="F157" s="58" t="s">
        <v>898</v>
      </c>
      <c r="G157" s="97">
        <v>25300000</v>
      </c>
      <c r="H157" s="73">
        <v>24536551.199999999</v>
      </c>
      <c r="I157" s="73">
        <v>763448.80000000075</v>
      </c>
      <c r="J157" s="74">
        <v>0</v>
      </c>
      <c r="K157" s="63">
        <v>3813934.86</v>
      </c>
      <c r="L157" s="63">
        <v>2453655.12</v>
      </c>
      <c r="M157" s="63">
        <v>2674441.73</v>
      </c>
      <c r="N157" s="63">
        <v>4416579.22</v>
      </c>
      <c r="O157" s="63">
        <v>4907310.24</v>
      </c>
      <c r="P157" s="63">
        <v>4907310.24</v>
      </c>
      <c r="Q157" s="63">
        <v>1363319.79</v>
      </c>
      <c r="R157" s="63">
        <v>0</v>
      </c>
      <c r="ALN157" s="6"/>
    </row>
    <row r="158" spans="1:1002" ht="36.6" customHeight="1" x14ac:dyDescent="0.25">
      <c r="A158" s="75" t="s">
        <v>1306</v>
      </c>
      <c r="B158" s="94" t="s">
        <v>2078</v>
      </c>
      <c r="C158" s="76" t="s">
        <v>58</v>
      </c>
      <c r="D158" s="76" t="s">
        <v>59</v>
      </c>
      <c r="E158" s="57" t="s">
        <v>1307</v>
      </c>
      <c r="F158" s="58" t="s">
        <v>1308</v>
      </c>
      <c r="G158" s="97">
        <v>1600000</v>
      </c>
      <c r="H158" s="73">
        <v>1600000</v>
      </c>
      <c r="I158" s="73">
        <v>0</v>
      </c>
      <c r="J158" s="74">
        <v>0</v>
      </c>
      <c r="K158" s="63">
        <v>0</v>
      </c>
      <c r="L158" s="63">
        <v>0</v>
      </c>
      <c r="M158" s="63">
        <v>0</v>
      </c>
      <c r="N158" s="63">
        <v>320000</v>
      </c>
      <c r="O158" s="63">
        <v>480000</v>
      </c>
      <c r="P158" s="63">
        <v>560000</v>
      </c>
      <c r="Q158" s="63">
        <v>240000</v>
      </c>
      <c r="R158" s="63">
        <v>0</v>
      </c>
      <c r="ALN158" s="6"/>
    </row>
    <row r="159" spans="1:1002" ht="36.6" customHeight="1" x14ac:dyDescent="0.25">
      <c r="A159" s="75" t="s">
        <v>1529</v>
      </c>
      <c r="B159" s="94" t="s">
        <v>2078</v>
      </c>
      <c r="C159" s="76" t="s">
        <v>58</v>
      </c>
      <c r="D159" s="76" t="s">
        <v>59</v>
      </c>
      <c r="E159" s="57" t="s">
        <v>1530</v>
      </c>
      <c r="F159" s="58" t="s">
        <v>1531</v>
      </c>
      <c r="G159" s="97">
        <v>1750000</v>
      </c>
      <c r="H159" s="73">
        <v>1555493.69</v>
      </c>
      <c r="I159" s="73">
        <v>194506.31000000006</v>
      </c>
      <c r="J159" s="74">
        <v>0</v>
      </c>
      <c r="K159" s="63">
        <v>0</v>
      </c>
      <c r="L159" s="63">
        <v>0</v>
      </c>
      <c r="M159" s="63">
        <v>77774.679999999993</v>
      </c>
      <c r="N159" s="63">
        <v>388873.42</v>
      </c>
      <c r="O159" s="63">
        <v>544422.79</v>
      </c>
      <c r="P159" s="63">
        <v>388873.42</v>
      </c>
      <c r="Q159" s="63">
        <v>155549.38</v>
      </c>
      <c r="R159" s="63">
        <v>0</v>
      </c>
      <c r="ALN159" s="6"/>
    </row>
    <row r="160" spans="1:1002" ht="36.6" customHeight="1" x14ac:dyDescent="0.25">
      <c r="A160" s="75" t="s">
        <v>943</v>
      </c>
      <c r="B160" s="94" t="s">
        <v>2078</v>
      </c>
      <c r="C160" s="76" t="s">
        <v>58</v>
      </c>
      <c r="D160" s="76" t="s">
        <v>59</v>
      </c>
      <c r="E160" s="57" t="s">
        <v>944</v>
      </c>
      <c r="F160" s="58" t="s">
        <v>945</v>
      </c>
      <c r="G160" s="97">
        <v>4400000</v>
      </c>
      <c r="H160" s="73">
        <v>4394800</v>
      </c>
      <c r="I160" s="73">
        <v>5200</v>
      </c>
      <c r="J160" s="74">
        <v>0</v>
      </c>
      <c r="K160" s="63">
        <v>0</v>
      </c>
      <c r="L160" s="63">
        <v>0</v>
      </c>
      <c r="M160" s="63">
        <v>0</v>
      </c>
      <c r="N160" s="63">
        <v>659220</v>
      </c>
      <c r="O160" s="63">
        <v>878960</v>
      </c>
      <c r="P160" s="63">
        <v>1230544</v>
      </c>
      <c r="Q160" s="63">
        <v>922908</v>
      </c>
      <c r="R160" s="63">
        <v>703168</v>
      </c>
      <c r="ALN160" s="6"/>
    </row>
    <row r="161" spans="1:1002" ht="36.6" customHeight="1" x14ac:dyDescent="0.25">
      <c r="A161" s="75" t="s">
        <v>962</v>
      </c>
      <c r="B161" s="94" t="s">
        <v>2078</v>
      </c>
      <c r="C161" s="76" t="s">
        <v>58</v>
      </c>
      <c r="D161" s="76" t="s">
        <v>59</v>
      </c>
      <c r="E161" s="57" t="s">
        <v>963</v>
      </c>
      <c r="F161" s="58" t="s">
        <v>964</v>
      </c>
      <c r="G161" s="97">
        <v>12250000</v>
      </c>
      <c r="H161" s="73">
        <v>12250000</v>
      </c>
      <c r="I161" s="73">
        <v>0</v>
      </c>
      <c r="J161" s="74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3062500</v>
      </c>
      <c r="Q161" s="63">
        <v>6125000</v>
      </c>
      <c r="R161" s="63">
        <v>3062500</v>
      </c>
      <c r="ALN161" s="6"/>
    </row>
    <row r="162" spans="1:1002" ht="36.6" customHeight="1" x14ac:dyDescent="0.25">
      <c r="A162" s="75" t="s">
        <v>1535</v>
      </c>
      <c r="B162" s="94" t="s">
        <v>2078</v>
      </c>
      <c r="C162" s="76" t="s">
        <v>58</v>
      </c>
      <c r="D162" s="76" t="s">
        <v>59</v>
      </c>
      <c r="E162" s="57" t="s">
        <v>1536</v>
      </c>
      <c r="F162" s="58" t="s">
        <v>1537</v>
      </c>
      <c r="G162" s="97">
        <v>1850593.09</v>
      </c>
      <c r="H162" s="73">
        <v>1850593.09</v>
      </c>
      <c r="I162" s="73">
        <v>0</v>
      </c>
      <c r="J162" s="74">
        <v>0</v>
      </c>
      <c r="K162" s="63">
        <v>0</v>
      </c>
      <c r="L162" s="63">
        <v>222071.17</v>
      </c>
      <c r="M162" s="63">
        <v>92529.65</v>
      </c>
      <c r="N162" s="63">
        <v>462648.27</v>
      </c>
      <c r="O162" s="63">
        <v>647707.57999999996</v>
      </c>
      <c r="P162" s="63">
        <v>425636.42</v>
      </c>
      <c r="Q162" s="63">
        <v>0</v>
      </c>
      <c r="R162" s="63">
        <v>0</v>
      </c>
      <c r="ALN162" s="6"/>
    </row>
    <row r="163" spans="1:1002" ht="36.6" customHeight="1" x14ac:dyDescent="0.25">
      <c r="A163" s="75" t="s">
        <v>1126</v>
      </c>
      <c r="B163" s="94" t="s">
        <v>2078</v>
      </c>
      <c r="C163" s="76" t="s">
        <v>58</v>
      </c>
      <c r="D163" s="76" t="s">
        <v>59</v>
      </c>
      <c r="E163" s="57" t="s">
        <v>1127</v>
      </c>
      <c r="F163" s="58" t="s">
        <v>1128</v>
      </c>
      <c r="G163" s="97">
        <v>1512914.72</v>
      </c>
      <c r="H163" s="73">
        <v>1512914.72</v>
      </c>
      <c r="I163" s="73">
        <v>0</v>
      </c>
      <c r="J163" s="74">
        <v>0</v>
      </c>
      <c r="K163" s="63">
        <v>0</v>
      </c>
      <c r="L163" s="63">
        <v>0</v>
      </c>
      <c r="M163" s="63">
        <v>0</v>
      </c>
      <c r="N163" s="63">
        <v>302582.94</v>
      </c>
      <c r="O163" s="63">
        <v>453874.42</v>
      </c>
      <c r="P163" s="63">
        <v>529520.15</v>
      </c>
      <c r="Q163" s="63">
        <v>226937.21</v>
      </c>
      <c r="R163" s="63">
        <v>0</v>
      </c>
      <c r="ALN163" s="6"/>
    </row>
    <row r="164" spans="1:1002" ht="36.6" customHeight="1" x14ac:dyDescent="0.25">
      <c r="A164" s="75" t="s">
        <v>917</v>
      </c>
      <c r="B164" s="94" t="s">
        <v>2078</v>
      </c>
      <c r="C164" s="76" t="s">
        <v>58</v>
      </c>
      <c r="D164" s="76" t="s">
        <v>59</v>
      </c>
      <c r="E164" s="57" t="s">
        <v>918</v>
      </c>
      <c r="F164" s="58" t="s">
        <v>919</v>
      </c>
      <c r="G164" s="97">
        <v>11820000</v>
      </c>
      <c r="H164" s="73">
        <v>11424112.83</v>
      </c>
      <c r="I164" s="73">
        <v>395887.16999999993</v>
      </c>
      <c r="J164" s="74">
        <v>0</v>
      </c>
      <c r="K164" s="63">
        <v>1747047.69</v>
      </c>
      <c r="L164" s="63">
        <v>1142411.28</v>
      </c>
      <c r="M164" s="63">
        <v>1137704.1000000001</v>
      </c>
      <c r="N164" s="63">
        <v>2056340.31</v>
      </c>
      <c r="O164" s="63">
        <v>2284822.5699999998</v>
      </c>
      <c r="P164" s="63">
        <v>2284822.5699999998</v>
      </c>
      <c r="Q164" s="63">
        <v>770964.31</v>
      </c>
      <c r="R164" s="63">
        <v>0</v>
      </c>
      <c r="ALN164" s="6"/>
    </row>
    <row r="165" spans="1:1002" ht="36.6" customHeight="1" x14ac:dyDescent="0.25">
      <c r="A165" s="75" t="s">
        <v>1129</v>
      </c>
      <c r="B165" s="94" t="s">
        <v>2078</v>
      </c>
      <c r="C165" s="76" t="s">
        <v>58</v>
      </c>
      <c r="D165" s="76" t="s">
        <v>59</v>
      </c>
      <c r="E165" s="57" t="s">
        <v>1130</v>
      </c>
      <c r="F165" s="58" t="s">
        <v>1131</v>
      </c>
      <c r="G165" s="97">
        <v>1905000</v>
      </c>
      <c r="H165" s="73">
        <v>1905000</v>
      </c>
      <c r="I165" s="73">
        <v>0</v>
      </c>
      <c r="J165" s="74">
        <v>0</v>
      </c>
      <c r="K165" s="63">
        <v>0</v>
      </c>
      <c r="L165" s="63">
        <v>0</v>
      </c>
      <c r="M165" s="63">
        <v>0</v>
      </c>
      <c r="N165" s="63">
        <v>381000</v>
      </c>
      <c r="O165" s="63">
        <v>571500</v>
      </c>
      <c r="P165" s="63">
        <v>666750</v>
      </c>
      <c r="Q165" s="63">
        <v>285750</v>
      </c>
      <c r="R165" s="63">
        <v>0</v>
      </c>
      <c r="ALN165" s="6"/>
    </row>
    <row r="166" spans="1:1002" ht="36.6" customHeight="1" x14ac:dyDescent="0.25">
      <c r="A166" s="75" t="s">
        <v>1102</v>
      </c>
      <c r="B166" s="94" t="s">
        <v>2078</v>
      </c>
      <c r="C166" s="76" t="s">
        <v>58</v>
      </c>
      <c r="D166" s="76" t="s">
        <v>59</v>
      </c>
      <c r="E166" s="57" t="s">
        <v>1103</v>
      </c>
      <c r="F166" s="58" t="s">
        <v>1104</v>
      </c>
      <c r="G166" s="97">
        <v>700000</v>
      </c>
      <c r="H166" s="73">
        <v>700000</v>
      </c>
      <c r="I166" s="73">
        <v>0</v>
      </c>
      <c r="J166" s="74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105000</v>
      </c>
      <c r="P166" s="63">
        <v>210000</v>
      </c>
      <c r="Q166" s="63">
        <v>245000</v>
      </c>
      <c r="R166" s="63">
        <v>140000</v>
      </c>
      <c r="ALN166" s="6"/>
    </row>
    <row r="167" spans="1:1002" ht="36.6" customHeight="1" x14ac:dyDescent="0.25">
      <c r="A167" s="75" t="s">
        <v>836</v>
      </c>
      <c r="B167" s="94" t="s">
        <v>2078</v>
      </c>
      <c r="C167" s="76" t="s">
        <v>58</v>
      </c>
      <c r="D167" s="76" t="s">
        <v>59</v>
      </c>
      <c r="E167" s="57" t="s">
        <v>837</v>
      </c>
      <c r="F167" s="58" t="s">
        <v>838</v>
      </c>
      <c r="G167" s="97">
        <v>3050000</v>
      </c>
      <c r="H167" s="73">
        <v>3050000</v>
      </c>
      <c r="I167" s="73">
        <v>0</v>
      </c>
      <c r="J167" s="74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762500</v>
      </c>
      <c r="Q167" s="63">
        <v>1525000</v>
      </c>
      <c r="R167" s="63">
        <v>762500</v>
      </c>
      <c r="ALN167" s="6"/>
    </row>
    <row r="168" spans="1:1002" ht="36.6" customHeight="1" x14ac:dyDescent="0.25">
      <c r="A168" s="75" t="s">
        <v>949</v>
      </c>
      <c r="B168" s="94" t="s">
        <v>2078</v>
      </c>
      <c r="C168" s="76" t="s">
        <v>58</v>
      </c>
      <c r="D168" s="76" t="s">
        <v>59</v>
      </c>
      <c r="E168" s="57" t="s">
        <v>950</v>
      </c>
      <c r="F168" s="58" t="s">
        <v>951</v>
      </c>
      <c r="G168" s="97">
        <v>4200000</v>
      </c>
      <c r="H168" s="73">
        <v>4200000</v>
      </c>
      <c r="I168" s="73">
        <v>0</v>
      </c>
      <c r="J168" s="74">
        <v>0</v>
      </c>
      <c r="K168" s="63">
        <v>66050.33</v>
      </c>
      <c r="L168" s="63">
        <v>0</v>
      </c>
      <c r="M168" s="63">
        <v>0</v>
      </c>
      <c r="N168" s="63">
        <v>0</v>
      </c>
      <c r="O168" s="63">
        <v>0</v>
      </c>
      <c r="P168" s="63">
        <v>1050000</v>
      </c>
      <c r="Q168" s="63">
        <v>2100000</v>
      </c>
      <c r="R168" s="63">
        <v>983949.67</v>
      </c>
      <c r="ALN168" s="6"/>
    </row>
    <row r="169" spans="1:1002" ht="36.6" customHeight="1" x14ac:dyDescent="0.25">
      <c r="A169" s="75" t="s">
        <v>954</v>
      </c>
      <c r="B169" s="94" t="s">
        <v>2078</v>
      </c>
      <c r="C169" s="76" t="s">
        <v>58</v>
      </c>
      <c r="D169" s="76" t="s">
        <v>59</v>
      </c>
      <c r="E169" s="57" t="s">
        <v>955</v>
      </c>
      <c r="F169" s="58" t="s">
        <v>948</v>
      </c>
      <c r="G169" s="97">
        <v>2000000</v>
      </c>
      <c r="H169" s="73">
        <v>2000000</v>
      </c>
      <c r="I169" s="73">
        <v>0</v>
      </c>
      <c r="J169" s="74">
        <v>0</v>
      </c>
      <c r="K169" s="63">
        <v>67456.23</v>
      </c>
      <c r="L169" s="63">
        <v>0</v>
      </c>
      <c r="M169" s="63">
        <v>0</v>
      </c>
      <c r="N169" s="63">
        <v>0</v>
      </c>
      <c r="O169" s="63">
        <v>0</v>
      </c>
      <c r="P169" s="63">
        <v>500000</v>
      </c>
      <c r="Q169" s="63">
        <v>1000000</v>
      </c>
      <c r="R169" s="63">
        <v>432543.77</v>
      </c>
      <c r="ALN169" s="6"/>
    </row>
    <row r="170" spans="1:1002" ht="36.6" customHeight="1" x14ac:dyDescent="0.25">
      <c r="A170" s="75" t="s">
        <v>946</v>
      </c>
      <c r="B170" s="94" t="s">
        <v>2078</v>
      </c>
      <c r="C170" s="76" t="s">
        <v>58</v>
      </c>
      <c r="D170" s="76" t="s">
        <v>59</v>
      </c>
      <c r="E170" s="57" t="s">
        <v>947</v>
      </c>
      <c r="F170" s="58" t="s">
        <v>948</v>
      </c>
      <c r="G170" s="97">
        <v>1800000</v>
      </c>
      <c r="H170" s="73">
        <v>1800000</v>
      </c>
      <c r="I170" s="73">
        <v>0</v>
      </c>
      <c r="J170" s="74">
        <v>0</v>
      </c>
      <c r="K170" s="63">
        <v>60253.57</v>
      </c>
      <c r="L170" s="63">
        <v>0</v>
      </c>
      <c r="M170" s="63">
        <v>0</v>
      </c>
      <c r="N170" s="63">
        <v>0</v>
      </c>
      <c r="O170" s="63">
        <v>0</v>
      </c>
      <c r="P170" s="63">
        <v>417971.43</v>
      </c>
      <c r="Q170" s="63">
        <v>900000</v>
      </c>
      <c r="R170" s="63">
        <v>421775</v>
      </c>
      <c r="ALN170" s="6"/>
    </row>
    <row r="171" spans="1:1002" ht="36.6" customHeight="1" x14ac:dyDescent="0.25">
      <c r="A171" s="75" t="s">
        <v>952</v>
      </c>
      <c r="B171" s="94" t="s">
        <v>2078</v>
      </c>
      <c r="C171" s="76" t="s">
        <v>58</v>
      </c>
      <c r="D171" s="76" t="s">
        <v>59</v>
      </c>
      <c r="E171" s="57" t="s">
        <v>953</v>
      </c>
      <c r="F171" s="58" t="s">
        <v>948</v>
      </c>
      <c r="G171" s="97">
        <v>1100000</v>
      </c>
      <c r="H171" s="73">
        <v>1100000</v>
      </c>
      <c r="I171" s="73">
        <v>0</v>
      </c>
      <c r="J171" s="74">
        <v>0</v>
      </c>
      <c r="K171" s="63">
        <v>32475.58</v>
      </c>
      <c r="L171" s="63">
        <v>0</v>
      </c>
      <c r="M171" s="63">
        <v>0</v>
      </c>
      <c r="N171" s="63">
        <v>0</v>
      </c>
      <c r="O171" s="63">
        <v>0</v>
      </c>
      <c r="P171" s="63">
        <v>275000</v>
      </c>
      <c r="Q171" s="63">
        <v>550000</v>
      </c>
      <c r="R171" s="63">
        <v>242524.42</v>
      </c>
      <c r="ALN171" s="6"/>
    </row>
    <row r="172" spans="1:1002" ht="36.6" customHeight="1" x14ac:dyDescent="0.25">
      <c r="A172" s="75" t="s">
        <v>1549</v>
      </c>
      <c r="B172" s="94" t="s">
        <v>2078</v>
      </c>
      <c r="C172" s="76" t="s">
        <v>58</v>
      </c>
      <c r="D172" s="76" t="s">
        <v>59</v>
      </c>
      <c r="E172" s="57" t="s">
        <v>1550</v>
      </c>
      <c r="F172" s="58" t="s">
        <v>1551</v>
      </c>
      <c r="G172" s="97">
        <v>1250000</v>
      </c>
      <c r="H172" s="73">
        <v>1250000</v>
      </c>
      <c r="I172" s="73">
        <v>0</v>
      </c>
      <c r="J172" s="74">
        <v>0</v>
      </c>
      <c r="K172" s="63">
        <v>0</v>
      </c>
      <c r="L172" s="63">
        <v>150000</v>
      </c>
      <c r="M172" s="63">
        <v>62500</v>
      </c>
      <c r="N172" s="63">
        <v>312500</v>
      </c>
      <c r="O172" s="63">
        <v>437500</v>
      </c>
      <c r="P172" s="63">
        <v>287500</v>
      </c>
      <c r="Q172" s="63">
        <v>0</v>
      </c>
      <c r="R172" s="63">
        <v>0</v>
      </c>
      <c r="ALN172" s="6"/>
    </row>
    <row r="173" spans="1:1002" ht="36.6" customHeight="1" x14ac:dyDescent="0.25">
      <c r="A173" s="75" t="s">
        <v>965</v>
      </c>
      <c r="B173" s="94" t="s">
        <v>2078</v>
      </c>
      <c r="C173" s="76" t="s">
        <v>58</v>
      </c>
      <c r="D173" s="76" t="s">
        <v>59</v>
      </c>
      <c r="E173" s="57" t="s">
        <v>966</v>
      </c>
      <c r="F173" s="58" t="s">
        <v>967</v>
      </c>
      <c r="G173" s="97">
        <v>7917914</v>
      </c>
      <c r="H173" s="73">
        <v>7917914</v>
      </c>
      <c r="I173" s="73">
        <v>0</v>
      </c>
      <c r="J173" s="74">
        <v>0</v>
      </c>
      <c r="K173" s="63">
        <v>0</v>
      </c>
      <c r="L173" s="63">
        <v>0</v>
      </c>
      <c r="M173" s="63">
        <v>0</v>
      </c>
      <c r="N173" s="63">
        <v>1187687.1000000001</v>
      </c>
      <c r="O173" s="63">
        <v>1583582.8</v>
      </c>
      <c r="P173" s="63">
        <v>2217015.92</v>
      </c>
      <c r="Q173" s="63">
        <v>1662761.94</v>
      </c>
      <c r="R173" s="63">
        <v>1266866.24</v>
      </c>
      <c r="ALN173" s="6"/>
    </row>
    <row r="174" spans="1:1002" ht="36.6" customHeight="1" x14ac:dyDescent="0.25">
      <c r="A174" s="75" t="s">
        <v>992</v>
      </c>
      <c r="B174" s="94" t="s">
        <v>2078</v>
      </c>
      <c r="C174" s="76" t="s">
        <v>58</v>
      </c>
      <c r="D174" s="76" t="s">
        <v>59</v>
      </c>
      <c r="E174" s="57" t="s">
        <v>993</v>
      </c>
      <c r="F174" s="58" t="s">
        <v>994</v>
      </c>
      <c r="G174" s="97">
        <v>2340000</v>
      </c>
      <c r="H174" s="73">
        <v>2340000</v>
      </c>
      <c r="I174" s="73">
        <v>0</v>
      </c>
      <c r="J174" s="74">
        <v>0</v>
      </c>
      <c r="K174" s="63">
        <v>0</v>
      </c>
      <c r="L174" s="63">
        <v>0</v>
      </c>
      <c r="M174" s="63">
        <v>0</v>
      </c>
      <c r="N174" s="63">
        <v>0</v>
      </c>
      <c r="O174" s="63">
        <v>351000</v>
      </c>
      <c r="P174" s="63">
        <v>702000</v>
      </c>
      <c r="Q174" s="63">
        <v>819000</v>
      </c>
      <c r="R174" s="63">
        <v>468000</v>
      </c>
      <c r="ALN174" s="6"/>
    </row>
    <row r="175" spans="1:1002" ht="36.6" customHeight="1" x14ac:dyDescent="0.25">
      <c r="A175" s="75" t="s">
        <v>940</v>
      </c>
      <c r="B175" s="94" t="s">
        <v>2078</v>
      </c>
      <c r="C175" s="76" t="s">
        <v>58</v>
      </c>
      <c r="D175" s="76" t="s">
        <v>59</v>
      </c>
      <c r="E175" s="57" t="s">
        <v>941</v>
      </c>
      <c r="F175" s="58" t="s">
        <v>942</v>
      </c>
      <c r="G175" s="97">
        <v>14784000</v>
      </c>
      <c r="H175" s="73">
        <v>14384818.35</v>
      </c>
      <c r="I175" s="73">
        <v>399181.65000000037</v>
      </c>
      <c r="J175" s="74">
        <v>0</v>
      </c>
      <c r="K175" s="63">
        <v>0</v>
      </c>
      <c r="L175" s="63">
        <v>0</v>
      </c>
      <c r="M175" s="63">
        <v>0</v>
      </c>
      <c r="N175" s="63">
        <v>0</v>
      </c>
      <c r="O175" s="63">
        <v>2157722.75</v>
      </c>
      <c r="P175" s="63">
        <v>4315445.51</v>
      </c>
      <c r="Q175" s="63">
        <v>5034686.42</v>
      </c>
      <c r="R175" s="63">
        <v>2876963.67</v>
      </c>
      <c r="ALN175" s="6"/>
    </row>
    <row r="176" spans="1:1002" ht="36.6" customHeight="1" x14ac:dyDescent="0.25">
      <c r="A176" s="75" t="s">
        <v>878</v>
      </c>
      <c r="B176" s="94" t="s">
        <v>2078</v>
      </c>
      <c r="C176" s="76" t="s">
        <v>58</v>
      </c>
      <c r="D176" s="76" t="s">
        <v>59</v>
      </c>
      <c r="E176" s="57" t="s">
        <v>879</v>
      </c>
      <c r="F176" s="58" t="s">
        <v>880</v>
      </c>
      <c r="G176" s="97">
        <v>4324800</v>
      </c>
      <c r="H176" s="73">
        <v>4324800</v>
      </c>
      <c r="I176" s="73">
        <v>0</v>
      </c>
      <c r="J176" s="74">
        <v>0</v>
      </c>
      <c r="K176" s="63">
        <v>0</v>
      </c>
      <c r="L176" s="63">
        <v>0</v>
      </c>
      <c r="M176" s="63">
        <v>216240</v>
      </c>
      <c r="N176" s="63">
        <v>648720</v>
      </c>
      <c r="O176" s="63">
        <v>864960</v>
      </c>
      <c r="P176" s="63">
        <v>1081200</v>
      </c>
      <c r="Q176" s="63">
        <v>864960</v>
      </c>
      <c r="R176" s="63">
        <v>648720</v>
      </c>
      <c r="ALN176" s="6"/>
    </row>
    <row r="177" spans="1:1002" ht="36.6" customHeight="1" x14ac:dyDescent="0.25">
      <c r="A177" s="75" t="s">
        <v>1390</v>
      </c>
      <c r="B177" s="94" t="s">
        <v>2078</v>
      </c>
      <c r="C177" s="76" t="s">
        <v>58</v>
      </c>
      <c r="D177" s="76" t="s">
        <v>59</v>
      </c>
      <c r="E177" s="57" t="s">
        <v>1391</v>
      </c>
      <c r="F177" s="58" t="s">
        <v>1392</v>
      </c>
      <c r="G177" s="97">
        <v>897697</v>
      </c>
      <c r="H177" s="73">
        <v>897697</v>
      </c>
      <c r="I177" s="73">
        <v>0</v>
      </c>
      <c r="J177" s="74">
        <v>0</v>
      </c>
      <c r="K177" s="63">
        <v>0</v>
      </c>
      <c r="L177" s="63">
        <v>0</v>
      </c>
      <c r="M177" s="63">
        <v>0</v>
      </c>
      <c r="N177" s="63">
        <v>179539.4</v>
      </c>
      <c r="O177" s="63">
        <v>269309.09999999998</v>
      </c>
      <c r="P177" s="63">
        <v>314193.95</v>
      </c>
      <c r="Q177" s="63">
        <v>134654.54999999999</v>
      </c>
      <c r="R177" s="63">
        <v>0</v>
      </c>
      <c r="ALN177" s="6"/>
    </row>
    <row r="178" spans="1:1002" ht="36.6" customHeight="1" x14ac:dyDescent="0.25">
      <c r="A178" s="75" t="s">
        <v>1123</v>
      </c>
      <c r="B178" s="94" t="s">
        <v>2078</v>
      </c>
      <c r="C178" s="76" t="s">
        <v>58</v>
      </c>
      <c r="D178" s="76" t="s">
        <v>59</v>
      </c>
      <c r="E178" s="57" t="s">
        <v>1124</v>
      </c>
      <c r="F178" s="58" t="s">
        <v>1125</v>
      </c>
      <c r="G178" s="97">
        <v>4531642.32</v>
      </c>
      <c r="H178" s="73">
        <v>4531642.32</v>
      </c>
      <c r="I178" s="73">
        <v>0</v>
      </c>
      <c r="J178" s="74">
        <v>0</v>
      </c>
      <c r="K178" s="63">
        <v>0</v>
      </c>
      <c r="L178" s="63">
        <v>0</v>
      </c>
      <c r="M178" s="63">
        <v>0</v>
      </c>
      <c r="N178" s="63">
        <v>906328.46</v>
      </c>
      <c r="O178" s="63">
        <v>1359492.7</v>
      </c>
      <c r="P178" s="63">
        <v>1586074.81</v>
      </c>
      <c r="Q178" s="63">
        <v>679746.35</v>
      </c>
      <c r="R178" s="63">
        <v>0</v>
      </c>
      <c r="ALN178" s="6"/>
    </row>
    <row r="179" spans="1:1002" ht="36.6" customHeight="1" x14ac:dyDescent="0.25">
      <c r="A179" s="75" t="s">
        <v>908</v>
      </c>
      <c r="B179" s="94" t="s">
        <v>2078</v>
      </c>
      <c r="C179" s="76" t="s">
        <v>58</v>
      </c>
      <c r="D179" s="76" t="s">
        <v>59</v>
      </c>
      <c r="E179" s="57" t="s">
        <v>909</v>
      </c>
      <c r="F179" s="58" t="s">
        <v>910</v>
      </c>
      <c r="G179" s="97">
        <v>15000000</v>
      </c>
      <c r="H179" s="73">
        <v>14838814.34</v>
      </c>
      <c r="I179" s="73">
        <v>161185.66000000015</v>
      </c>
      <c r="J179" s="74">
        <v>0</v>
      </c>
      <c r="K179" s="63">
        <v>0</v>
      </c>
      <c r="L179" s="63">
        <v>0</v>
      </c>
      <c r="M179" s="63">
        <v>0</v>
      </c>
      <c r="N179" s="63">
        <v>0</v>
      </c>
      <c r="O179" s="63">
        <v>2225822.15</v>
      </c>
      <c r="P179" s="63">
        <v>4451644.3</v>
      </c>
      <c r="Q179" s="63">
        <v>5193585.0199999996</v>
      </c>
      <c r="R179" s="63">
        <v>2967762.87</v>
      </c>
      <c r="ALN179" s="6"/>
    </row>
    <row r="180" spans="1:1002" ht="36.6" customHeight="1" x14ac:dyDescent="0.25">
      <c r="A180" s="75" t="s">
        <v>1114</v>
      </c>
      <c r="B180" s="94" t="s">
        <v>2078</v>
      </c>
      <c r="C180" s="76" t="s">
        <v>58</v>
      </c>
      <c r="D180" s="76" t="s">
        <v>59</v>
      </c>
      <c r="E180" s="57" t="s">
        <v>1115</v>
      </c>
      <c r="F180" s="58" t="s">
        <v>1116</v>
      </c>
      <c r="G180" s="97">
        <v>1004290</v>
      </c>
      <c r="H180" s="73">
        <v>1004290</v>
      </c>
      <c r="I180" s="73">
        <v>0</v>
      </c>
      <c r="J180" s="74">
        <v>0</v>
      </c>
      <c r="K180" s="63">
        <v>0</v>
      </c>
      <c r="L180" s="63">
        <v>0</v>
      </c>
      <c r="M180" s="63">
        <v>0</v>
      </c>
      <c r="N180" s="63">
        <v>200858</v>
      </c>
      <c r="O180" s="63">
        <v>301287</v>
      </c>
      <c r="P180" s="63">
        <v>351501.5</v>
      </c>
      <c r="Q180" s="63">
        <v>150643.5</v>
      </c>
      <c r="R180" s="63">
        <v>0</v>
      </c>
      <c r="ALN180" s="6"/>
    </row>
    <row r="181" spans="1:1002" ht="36.6" customHeight="1" x14ac:dyDescent="0.25">
      <c r="A181" s="75" t="s">
        <v>928</v>
      </c>
      <c r="B181" s="94" t="s">
        <v>2078</v>
      </c>
      <c r="C181" s="76" t="s">
        <v>58</v>
      </c>
      <c r="D181" s="76" t="s">
        <v>59</v>
      </c>
      <c r="E181" s="57" t="s">
        <v>929</v>
      </c>
      <c r="F181" s="58" t="s">
        <v>930</v>
      </c>
      <c r="G181" s="97">
        <v>15000000</v>
      </c>
      <c r="H181" s="73">
        <v>15000000</v>
      </c>
      <c r="I181" s="73">
        <v>0</v>
      </c>
      <c r="J181" s="74">
        <v>0</v>
      </c>
      <c r="K181" s="63">
        <v>0</v>
      </c>
      <c r="L181" s="63">
        <v>0</v>
      </c>
      <c r="M181" s="63">
        <v>0</v>
      </c>
      <c r="N181" s="63">
        <v>0</v>
      </c>
      <c r="O181" s="63">
        <v>2250000</v>
      </c>
      <c r="P181" s="63">
        <v>4500000</v>
      </c>
      <c r="Q181" s="63">
        <v>5250000</v>
      </c>
      <c r="R181" s="63">
        <v>3000000</v>
      </c>
      <c r="ALN181" s="6"/>
    </row>
    <row r="182" spans="1:1002" ht="36.6" customHeight="1" x14ac:dyDescent="0.25">
      <c r="A182" s="75" t="s">
        <v>1043</v>
      </c>
      <c r="B182" s="94" t="s">
        <v>2078</v>
      </c>
      <c r="C182" s="76" t="s">
        <v>58</v>
      </c>
      <c r="D182" s="76" t="s">
        <v>59</v>
      </c>
      <c r="E182" s="57" t="s">
        <v>1044</v>
      </c>
      <c r="F182" s="58" t="s">
        <v>1045</v>
      </c>
      <c r="G182" s="97">
        <v>2465130.86</v>
      </c>
      <c r="H182" s="73">
        <v>2465130.86</v>
      </c>
      <c r="I182" s="73">
        <v>0</v>
      </c>
      <c r="J182" s="74">
        <v>0</v>
      </c>
      <c r="K182" s="63">
        <v>0</v>
      </c>
      <c r="L182" s="63">
        <v>0</v>
      </c>
      <c r="M182" s="63">
        <v>123256.54</v>
      </c>
      <c r="N182" s="63">
        <v>369769.63</v>
      </c>
      <c r="O182" s="63">
        <v>493026.17</v>
      </c>
      <c r="P182" s="63">
        <v>616282.72</v>
      </c>
      <c r="Q182" s="63">
        <v>493026.17</v>
      </c>
      <c r="R182" s="63">
        <v>369769.63</v>
      </c>
      <c r="ALN182" s="6"/>
    </row>
    <row r="183" spans="1:1002" ht="36.6" customHeight="1" x14ac:dyDescent="0.25">
      <c r="A183" s="75" t="s">
        <v>848</v>
      </c>
      <c r="B183" s="94" t="s">
        <v>2078</v>
      </c>
      <c r="C183" s="76" t="s">
        <v>58</v>
      </c>
      <c r="D183" s="76" t="s">
        <v>59</v>
      </c>
      <c r="E183" s="57" t="s">
        <v>849</v>
      </c>
      <c r="F183" s="58" t="s">
        <v>850</v>
      </c>
      <c r="G183" s="97">
        <v>5998320</v>
      </c>
      <c r="H183" s="73">
        <v>5998320</v>
      </c>
      <c r="I183" s="73">
        <v>0</v>
      </c>
      <c r="J183" s="74">
        <v>0</v>
      </c>
      <c r="K183" s="63">
        <v>0</v>
      </c>
      <c r="L183" s="63">
        <v>0</v>
      </c>
      <c r="M183" s="63">
        <v>299916</v>
      </c>
      <c r="N183" s="63">
        <v>899748</v>
      </c>
      <c r="O183" s="63">
        <v>1199664</v>
      </c>
      <c r="P183" s="63">
        <v>1499580</v>
      </c>
      <c r="Q183" s="63">
        <v>1199664</v>
      </c>
      <c r="R183" s="63">
        <v>899748</v>
      </c>
      <c r="ALN183" s="6"/>
    </row>
    <row r="184" spans="1:1002" ht="36.6" customHeight="1" x14ac:dyDescent="0.25">
      <c r="A184" s="75" t="s">
        <v>1603</v>
      </c>
      <c r="B184" s="94" t="s">
        <v>2078</v>
      </c>
      <c r="C184" s="76" t="s">
        <v>58</v>
      </c>
      <c r="D184" s="76" t="s">
        <v>59</v>
      </c>
      <c r="E184" s="57" t="s">
        <v>1604</v>
      </c>
      <c r="F184" s="58" t="s">
        <v>1605</v>
      </c>
      <c r="G184" s="97">
        <v>505524</v>
      </c>
      <c r="H184" s="73">
        <v>505524</v>
      </c>
      <c r="I184" s="73">
        <v>0</v>
      </c>
      <c r="J184" s="74">
        <v>0</v>
      </c>
      <c r="K184" s="63">
        <v>0</v>
      </c>
      <c r="L184" s="63">
        <v>0</v>
      </c>
      <c r="M184" s="63">
        <v>25276.2</v>
      </c>
      <c r="N184" s="63">
        <v>126381</v>
      </c>
      <c r="O184" s="63">
        <v>176933.4</v>
      </c>
      <c r="P184" s="63">
        <v>176933.4</v>
      </c>
      <c r="Q184" s="63">
        <v>0</v>
      </c>
      <c r="R184" s="63">
        <v>0</v>
      </c>
      <c r="ALN184" s="6"/>
    </row>
    <row r="185" spans="1:1002" ht="36.6" customHeight="1" x14ac:dyDescent="0.25">
      <c r="A185" s="75" t="s">
        <v>1594</v>
      </c>
      <c r="B185" s="94" t="s">
        <v>2078</v>
      </c>
      <c r="C185" s="76" t="s">
        <v>58</v>
      </c>
      <c r="D185" s="76" t="s">
        <v>59</v>
      </c>
      <c r="E185" s="57" t="s">
        <v>1595</v>
      </c>
      <c r="F185" s="58" t="s">
        <v>1596</v>
      </c>
      <c r="G185" s="97">
        <v>750000</v>
      </c>
      <c r="H185" s="73">
        <v>750000</v>
      </c>
      <c r="I185" s="73">
        <v>0</v>
      </c>
      <c r="J185" s="74">
        <v>0</v>
      </c>
      <c r="K185" s="63">
        <v>0</v>
      </c>
      <c r="L185" s="63">
        <v>0</v>
      </c>
      <c r="M185" s="63">
        <v>37500</v>
      </c>
      <c r="N185" s="63">
        <v>187500</v>
      </c>
      <c r="O185" s="63">
        <v>300000</v>
      </c>
      <c r="P185" s="63">
        <v>225000</v>
      </c>
      <c r="Q185" s="63">
        <v>0</v>
      </c>
      <c r="R185" s="63">
        <v>0</v>
      </c>
      <c r="ALN185" s="6"/>
    </row>
    <row r="186" spans="1:1002" ht="36.6" customHeight="1" x14ac:dyDescent="0.25">
      <c r="A186" s="75" t="s">
        <v>1393</v>
      </c>
      <c r="B186" s="94" t="s">
        <v>2078</v>
      </c>
      <c r="C186" s="76" t="s">
        <v>58</v>
      </c>
      <c r="D186" s="76" t="s">
        <v>59</v>
      </c>
      <c r="E186" s="57" t="s">
        <v>1394</v>
      </c>
      <c r="F186" s="58" t="s">
        <v>1395</v>
      </c>
      <c r="G186" s="97">
        <v>886524.9</v>
      </c>
      <c r="H186" s="73">
        <v>886524.9</v>
      </c>
      <c r="I186" s="73">
        <v>0</v>
      </c>
      <c r="J186" s="74">
        <v>0</v>
      </c>
      <c r="K186" s="63">
        <v>0</v>
      </c>
      <c r="L186" s="63">
        <v>0</v>
      </c>
      <c r="M186" s="63">
        <v>44326.25</v>
      </c>
      <c r="N186" s="63">
        <v>221631.23</v>
      </c>
      <c r="O186" s="63">
        <v>310283.71999999997</v>
      </c>
      <c r="P186" s="63">
        <v>221631.23</v>
      </c>
      <c r="Q186" s="63">
        <v>88652.47</v>
      </c>
      <c r="R186" s="63">
        <v>0</v>
      </c>
      <c r="ALN186" s="6"/>
    </row>
    <row r="187" spans="1:1002" ht="36.6" customHeight="1" x14ac:dyDescent="0.25">
      <c r="A187" s="75" t="s">
        <v>1016</v>
      </c>
      <c r="B187" s="94" t="s">
        <v>2078</v>
      </c>
      <c r="C187" s="76" t="s">
        <v>58</v>
      </c>
      <c r="D187" s="76" t="s">
        <v>59</v>
      </c>
      <c r="E187" s="57" t="s">
        <v>1017</v>
      </c>
      <c r="F187" s="58" t="s">
        <v>1018</v>
      </c>
      <c r="G187" s="97">
        <v>3448380</v>
      </c>
      <c r="H187" s="73">
        <v>3448380</v>
      </c>
      <c r="I187" s="73">
        <v>0</v>
      </c>
      <c r="J187" s="74">
        <v>0</v>
      </c>
      <c r="K187" s="63">
        <v>0</v>
      </c>
      <c r="L187" s="63">
        <v>0</v>
      </c>
      <c r="M187" s="63">
        <v>0</v>
      </c>
      <c r="N187" s="63">
        <v>0</v>
      </c>
      <c r="O187" s="63">
        <v>517257</v>
      </c>
      <c r="P187" s="63">
        <v>1034514</v>
      </c>
      <c r="Q187" s="63">
        <v>1206933</v>
      </c>
      <c r="R187" s="63">
        <v>689676</v>
      </c>
      <c r="ALN187" s="6"/>
    </row>
    <row r="188" spans="1:1002" ht="36.6" customHeight="1" x14ac:dyDescent="0.25">
      <c r="A188" s="75" t="s">
        <v>1542</v>
      </c>
      <c r="B188" s="76" t="s">
        <v>57</v>
      </c>
      <c r="C188" s="76" t="s">
        <v>58</v>
      </c>
      <c r="D188" s="76" t="s">
        <v>59</v>
      </c>
      <c r="E188" s="57" t="s">
        <v>1543</v>
      </c>
      <c r="F188" s="58" t="s">
        <v>1544</v>
      </c>
      <c r="G188" s="97">
        <v>46274000</v>
      </c>
      <c r="H188" s="73">
        <v>46274000</v>
      </c>
      <c r="I188" s="73">
        <v>0</v>
      </c>
      <c r="J188" s="74">
        <v>0</v>
      </c>
      <c r="K188" s="63">
        <v>7357029.7599999998</v>
      </c>
      <c r="L188" s="63">
        <v>3779117.16</v>
      </c>
      <c r="M188" s="63">
        <v>16225395.75</v>
      </c>
      <c r="N188" s="63">
        <v>14912457.33</v>
      </c>
      <c r="O188" s="63">
        <v>4000000</v>
      </c>
      <c r="P188" s="63">
        <v>0</v>
      </c>
      <c r="Q188" s="63">
        <v>0</v>
      </c>
      <c r="R188" s="63">
        <v>0</v>
      </c>
      <c r="ALN188" s="6"/>
    </row>
    <row r="189" spans="1:1002" ht="36.6" customHeight="1" x14ac:dyDescent="0.25">
      <c r="A189" s="75"/>
      <c r="B189" s="76" t="s">
        <v>57</v>
      </c>
      <c r="C189" s="76" t="s">
        <v>58</v>
      </c>
      <c r="D189" s="76" t="s">
        <v>59</v>
      </c>
      <c r="E189" s="57" t="s">
        <v>60</v>
      </c>
      <c r="F189" s="58" t="s">
        <v>61</v>
      </c>
      <c r="G189" s="97">
        <v>2450000</v>
      </c>
      <c r="H189" s="73">
        <v>2450000</v>
      </c>
      <c r="I189" s="73">
        <v>0</v>
      </c>
      <c r="J189" s="74">
        <v>0</v>
      </c>
      <c r="K189" s="63">
        <v>0</v>
      </c>
      <c r="L189" s="63">
        <v>0</v>
      </c>
      <c r="M189" s="63">
        <v>1449500</v>
      </c>
      <c r="N189" s="63">
        <v>700000</v>
      </c>
      <c r="O189" s="63">
        <v>300000</v>
      </c>
      <c r="P189" s="63">
        <v>500</v>
      </c>
      <c r="Q189" s="63">
        <v>0</v>
      </c>
      <c r="R189" s="63">
        <v>0</v>
      </c>
      <c r="ALN189" s="6"/>
    </row>
    <row r="190" spans="1:1002" ht="36.6" customHeight="1" x14ac:dyDescent="0.25">
      <c r="A190" s="75"/>
      <c r="B190" s="76" t="s">
        <v>57</v>
      </c>
      <c r="C190" s="76" t="s">
        <v>58</v>
      </c>
      <c r="D190" s="76" t="s">
        <v>59</v>
      </c>
      <c r="E190" s="57" t="s">
        <v>64</v>
      </c>
      <c r="F190" s="58" t="s">
        <v>65</v>
      </c>
      <c r="G190" s="97">
        <v>1400000</v>
      </c>
      <c r="H190" s="73">
        <v>1400000</v>
      </c>
      <c r="I190" s="73">
        <v>0</v>
      </c>
      <c r="J190" s="74">
        <v>0</v>
      </c>
      <c r="K190" s="63">
        <v>0</v>
      </c>
      <c r="L190" s="63">
        <v>250000</v>
      </c>
      <c r="M190" s="63">
        <v>1150000</v>
      </c>
      <c r="N190" s="63">
        <v>0</v>
      </c>
      <c r="O190" s="63">
        <v>0</v>
      </c>
      <c r="P190" s="63">
        <v>0</v>
      </c>
      <c r="Q190" s="63">
        <v>0</v>
      </c>
      <c r="R190" s="63">
        <v>0</v>
      </c>
      <c r="ALN190" s="6"/>
    </row>
    <row r="191" spans="1:1002" ht="36.6" customHeight="1" x14ac:dyDescent="0.25">
      <c r="A191" s="75" t="s">
        <v>325</v>
      </c>
      <c r="B191" s="76" t="s">
        <v>57</v>
      </c>
      <c r="C191" s="76" t="s">
        <v>58</v>
      </c>
      <c r="D191" s="76" t="s">
        <v>59</v>
      </c>
      <c r="E191" s="57" t="s">
        <v>326</v>
      </c>
      <c r="F191" s="58" t="s">
        <v>327</v>
      </c>
      <c r="G191" s="97">
        <v>16850000</v>
      </c>
      <c r="H191" s="73">
        <v>16850000</v>
      </c>
      <c r="I191" s="73">
        <v>0</v>
      </c>
      <c r="J191" s="74">
        <v>0</v>
      </c>
      <c r="K191" s="63">
        <v>0</v>
      </c>
      <c r="L191" s="63">
        <v>1000000</v>
      </c>
      <c r="M191" s="63">
        <v>7300000</v>
      </c>
      <c r="N191" s="63">
        <v>5700000</v>
      </c>
      <c r="O191" s="63">
        <v>1850000</v>
      </c>
      <c r="P191" s="63">
        <v>1000000</v>
      </c>
      <c r="Q191" s="63">
        <v>0</v>
      </c>
      <c r="R191" s="63">
        <v>0</v>
      </c>
      <c r="ALN191" s="6"/>
    </row>
    <row r="192" spans="1:1002" ht="36.6" customHeight="1" x14ac:dyDescent="0.25">
      <c r="A192" s="75" t="s">
        <v>328</v>
      </c>
      <c r="B192" s="76" t="s">
        <v>57</v>
      </c>
      <c r="C192" s="76" t="s">
        <v>58</v>
      </c>
      <c r="D192" s="76" t="s">
        <v>59</v>
      </c>
      <c r="E192" s="57" t="s">
        <v>329</v>
      </c>
      <c r="F192" s="58" t="s">
        <v>330</v>
      </c>
      <c r="G192" s="97">
        <v>20000000</v>
      </c>
      <c r="H192" s="73">
        <v>20000000</v>
      </c>
      <c r="I192" s="73">
        <v>0</v>
      </c>
      <c r="J192" s="74">
        <v>0</v>
      </c>
      <c r="K192" s="63">
        <v>0</v>
      </c>
      <c r="L192" s="63">
        <v>0</v>
      </c>
      <c r="M192" s="63">
        <v>1500000</v>
      </c>
      <c r="N192" s="63">
        <v>6700000</v>
      </c>
      <c r="O192" s="63">
        <v>9450000</v>
      </c>
      <c r="P192" s="63">
        <v>2350000</v>
      </c>
      <c r="Q192" s="63">
        <v>0</v>
      </c>
      <c r="R192" s="63">
        <v>0</v>
      </c>
      <c r="ALN192" s="6"/>
    </row>
    <row r="193" spans="1:1002" ht="36.6" customHeight="1" x14ac:dyDescent="0.25">
      <c r="A193" s="75" t="s">
        <v>345</v>
      </c>
      <c r="B193" s="76" t="s">
        <v>57</v>
      </c>
      <c r="C193" s="76" t="s">
        <v>58</v>
      </c>
      <c r="D193" s="76" t="s">
        <v>59</v>
      </c>
      <c r="E193" s="57" t="s">
        <v>346</v>
      </c>
      <c r="F193" s="58" t="s">
        <v>347</v>
      </c>
      <c r="G193" s="97">
        <v>17250000</v>
      </c>
      <c r="H193" s="73">
        <v>17250000</v>
      </c>
      <c r="I193" s="73">
        <v>0</v>
      </c>
      <c r="J193" s="74">
        <v>0</v>
      </c>
      <c r="K193" s="63">
        <v>0</v>
      </c>
      <c r="L193" s="63">
        <v>0</v>
      </c>
      <c r="M193" s="63">
        <v>1000000</v>
      </c>
      <c r="N193" s="63">
        <v>7000000</v>
      </c>
      <c r="O193" s="63">
        <v>7000000</v>
      </c>
      <c r="P193" s="63">
        <v>2250000</v>
      </c>
      <c r="Q193" s="63">
        <v>0</v>
      </c>
      <c r="R193" s="63">
        <v>0</v>
      </c>
      <c r="ALN193" s="6"/>
    </row>
    <row r="194" spans="1:1002" ht="36.6" customHeight="1" x14ac:dyDescent="0.25">
      <c r="A194" s="75" t="s">
        <v>338</v>
      </c>
      <c r="B194" s="76" t="s">
        <v>57</v>
      </c>
      <c r="C194" s="76" t="s">
        <v>58</v>
      </c>
      <c r="D194" s="76" t="s">
        <v>59</v>
      </c>
      <c r="E194" s="57" t="s">
        <v>339</v>
      </c>
      <c r="F194" s="58" t="s">
        <v>340</v>
      </c>
      <c r="G194" s="97">
        <v>26000000</v>
      </c>
      <c r="H194" s="73">
        <v>26000000</v>
      </c>
      <c r="I194" s="73">
        <v>0</v>
      </c>
      <c r="J194" s="74">
        <v>0</v>
      </c>
      <c r="K194" s="63">
        <v>220393.57</v>
      </c>
      <c r="L194" s="63">
        <v>2000000</v>
      </c>
      <c r="M194" s="63">
        <v>9500000</v>
      </c>
      <c r="N194" s="63">
        <v>11000000</v>
      </c>
      <c r="O194" s="63">
        <v>2500000</v>
      </c>
      <c r="P194" s="63">
        <v>779606.43</v>
      </c>
      <c r="Q194" s="63">
        <v>0</v>
      </c>
      <c r="R194" s="63">
        <v>0</v>
      </c>
      <c r="ALN194" s="6"/>
    </row>
    <row r="195" spans="1:1002" ht="36.6" customHeight="1" x14ac:dyDescent="0.25">
      <c r="A195" s="75" t="s">
        <v>1420</v>
      </c>
      <c r="B195" s="76" t="s">
        <v>2083</v>
      </c>
      <c r="C195" s="76" t="s">
        <v>58</v>
      </c>
      <c r="D195" s="76" t="s">
        <v>59</v>
      </c>
      <c r="E195" s="57" t="s">
        <v>1421</v>
      </c>
      <c r="F195" s="58" t="s">
        <v>1422</v>
      </c>
      <c r="G195" s="97">
        <v>39141315.700000003</v>
      </c>
      <c r="H195" s="73">
        <v>39141315.700000003</v>
      </c>
      <c r="I195" s="73">
        <v>0</v>
      </c>
      <c r="J195" s="74">
        <v>0</v>
      </c>
      <c r="K195" s="63">
        <v>0</v>
      </c>
      <c r="L195" s="63">
        <v>4000000</v>
      </c>
      <c r="M195" s="63">
        <v>5868073.5</v>
      </c>
      <c r="N195" s="63">
        <v>8000000</v>
      </c>
      <c r="O195" s="63">
        <v>10000000</v>
      </c>
      <c r="P195" s="63">
        <v>11273242.199999999</v>
      </c>
      <c r="Q195" s="63">
        <v>0</v>
      </c>
      <c r="R195" s="63">
        <v>0</v>
      </c>
      <c r="ALN195" s="6"/>
    </row>
    <row r="196" spans="1:1002" ht="36.6" customHeight="1" x14ac:dyDescent="0.25">
      <c r="A196" s="75" t="s">
        <v>660</v>
      </c>
      <c r="B196" s="76" t="s">
        <v>2083</v>
      </c>
      <c r="C196" s="76" t="s">
        <v>58</v>
      </c>
      <c r="D196" s="76" t="s">
        <v>59</v>
      </c>
      <c r="E196" s="57" t="s">
        <v>661</v>
      </c>
      <c r="F196" s="58" t="s">
        <v>662</v>
      </c>
      <c r="G196" s="97">
        <v>6830000</v>
      </c>
      <c r="H196" s="73">
        <v>6830000</v>
      </c>
      <c r="I196" s="73">
        <v>0</v>
      </c>
      <c r="J196" s="74">
        <v>0</v>
      </c>
      <c r="K196" s="63">
        <v>1341803.02</v>
      </c>
      <c r="L196" s="63">
        <v>762213.3</v>
      </c>
      <c r="M196" s="63">
        <v>4725983.68</v>
      </c>
      <c r="N196" s="63">
        <v>0</v>
      </c>
      <c r="O196" s="63">
        <v>0</v>
      </c>
      <c r="P196" s="63">
        <v>0</v>
      </c>
      <c r="Q196" s="63">
        <v>0</v>
      </c>
      <c r="R196" s="63">
        <v>0</v>
      </c>
      <c r="ALN196" s="6"/>
    </row>
    <row r="197" spans="1:1002" ht="36.6" customHeight="1" x14ac:dyDescent="0.25">
      <c r="A197" s="75" t="s">
        <v>676</v>
      </c>
      <c r="B197" s="76" t="s">
        <v>2083</v>
      </c>
      <c r="C197" s="76" t="s">
        <v>58</v>
      </c>
      <c r="D197" s="76" t="s">
        <v>59</v>
      </c>
      <c r="E197" s="57" t="s">
        <v>677</v>
      </c>
      <c r="F197" s="58" t="s">
        <v>678</v>
      </c>
      <c r="G197" s="97">
        <v>8186700</v>
      </c>
      <c r="H197" s="73">
        <v>8186700</v>
      </c>
      <c r="I197" s="73">
        <v>0</v>
      </c>
      <c r="J197" s="74">
        <v>0</v>
      </c>
      <c r="K197" s="63">
        <v>31928.080000000002</v>
      </c>
      <c r="L197" s="63">
        <v>1467018.36</v>
      </c>
      <c r="M197" s="63">
        <v>4419681.6399999997</v>
      </c>
      <c r="N197" s="63">
        <v>900000</v>
      </c>
      <c r="O197" s="63">
        <v>1368071.92</v>
      </c>
      <c r="P197" s="63">
        <v>0</v>
      </c>
      <c r="Q197" s="63">
        <v>0</v>
      </c>
      <c r="R197" s="63">
        <v>0</v>
      </c>
      <c r="ALN197" s="6"/>
    </row>
    <row r="198" spans="1:1002" ht="36.6" customHeight="1" x14ac:dyDescent="0.25">
      <c r="A198" s="75" t="s">
        <v>654</v>
      </c>
      <c r="B198" s="76" t="s">
        <v>627</v>
      </c>
      <c r="C198" s="76" t="s">
        <v>58</v>
      </c>
      <c r="D198" s="76" t="s">
        <v>59</v>
      </c>
      <c r="E198" s="57" t="s">
        <v>655</v>
      </c>
      <c r="F198" s="58" t="s">
        <v>656</v>
      </c>
      <c r="G198" s="97">
        <v>7716088.7300000004</v>
      </c>
      <c r="H198" s="73">
        <v>7716088.7300000004</v>
      </c>
      <c r="I198" s="73">
        <v>0</v>
      </c>
      <c r="J198" s="74">
        <v>0</v>
      </c>
      <c r="K198" s="63">
        <v>0</v>
      </c>
      <c r="L198" s="63">
        <v>2311826.62</v>
      </c>
      <c r="M198" s="63">
        <v>1500000</v>
      </c>
      <c r="N198" s="63">
        <v>2404262.11</v>
      </c>
      <c r="O198" s="63">
        <v>1500000</v>
      </c>
      <c r="P198" s="63">
        <v>0</v>
      </c>
      <c r="Q198" s="63">
        <v>0</v>
      </c>
      <c r="R198" s="63">
        <v>0</v>
      </c>
      <c r="ALN198" s="6"/>
    </row>
    <row r="199" spans="1:1002" ht="36.6" customHeight="1" x14ac:dyDescent="0.25">
      <c r="A199" s="75" t="s">
        <v>651</v>
      </c>
      <c r="B199" s="76" t="s">
        <v>645</v>
      </c>
      <c r="C199" s="76" t="s">
        <v>58</v>
      </c>
      <c r="D199" s="76" t="s">
        <v>59</v>
      </c>
      <c r="E199" s="57" t="s">
        <v>652</v>
      </c>
      <c r="F199" s="58" t="s">
        <v>653</v>
      </c>
      <c r="G199" s="97">
        <v>8422807.8100000005</v>
      </c>
      <c r="H199" s="73">
        <v>8422807.8100000005</v>
      </c>
      <c r="I199" s="73">
        <v>0</v>
      </c>
      <c r="J199" s="74">
        <v>0</v>
      </c>
      <c r="K199" s="63">
        <v>1632449.99</v>
      </c>
      <c r="L199" s="63">
        <v>33591.71</v>
      </c>
      <c r="M199" s="63">
        <v>3368123.12</v>
      </c>
      <c r="N199" s="63">
        <v>3388642.99</v>
      </c>
      <c r="O199" s="63">
        <v>0</v>
      </c>
      <c r="P199" s="63">
        <v>0</v>
      </c>
      <c r="Q199" s="63">
        <v>0</v>
      </c>
      <c r="R199" s="63">
        <v>0</v>
      </c>
      <c r="ALN199" s="6"/>
    </row>
    <row r="200" spans="1:1002" ht="36.6" customHeight="1" x14ac:dyDescent="0.25">
      <c r="A200" s="75" t="s">
        <v>695</v>
      </c>
      <c r="B200" s="76" t="s">
        <v>645</v>
      </c>
      <c r="C200" s="76" t="s">
        <v>58</v>
      </c>
      <c r="D200" s="76" t="s">
        <v>59</v>
      </c>
      <c r="E200" s="57" t="s">
        <v>696</v>
      </c>
      <c r="F200" s="58" t="s">
        <v>697</v>
      </c>
      <c r="G200" s="97">
        <v>8150889.5999999996</v>
      </c>
      <c r="H200" s="73">
        <v>8150889.5999999996</v>
      </c>
      <c r="I200" s="73">
        <v>0</v>
      </c>
      <c r="J200" s="74">
        <v>0</v>
      </c>
      <c r="K200" s="63">
        <v>0</v>
      </c>
      <c r="L200" s="63">
        <v>797166.98</v>
      </c>
      <c r="M200" s="63">
        <v>3278268.42</v>
      </c>
      <c r="N200" s="63">
        <v>3190364.3</v>
      </c>
      <c r="O200" s="63">
        <v>885089.9</v>
      </c>
      <c r="P200" s="63">
        <v>0</v>
      </c>
      <c r="Q200" s="63">
        <v>0</v>
      </c>
      <c r="R200" s="63">
        <v>0</v>
      </c>
      <c r="ALN200" s="6"/>
    </row>
    <row r="201" spans="1:1002" ht="36.6" customHeight="1" x14ac:dyDescent="0.25">
      <c r="A201" s="75" t="s">
        <v>473</v>
      </c>
      <c r="B201" s="76" t="s">
        <v>474</v>
      </c>
      <c r="C201" s="76" t="s">
        <v>58</v>
      </c>
      <c r="D201" s="76" t="s">
        <v>59</v>
      </c>
      <c r="E201" s="57" t="s">
        <v>475</v>
      </c>
      <c r="F201" s="58" t="s">
        <v>2084</v>
      </c>
      <c r="G201" s="97">
        <v>501431.18</v>
      </c>
      <c r="H201" s="73">
        <v>501431.18</v>
      </c>
      <c r="I201" s="73">
        <v>0</v>
      </c>
      <c r="J201" s="74">
        <v>0</v>
      </c>
      <c r="K201" s="63">
        <v>0</v>
      </c>
      <c r="L201" s="63">
        <v>384106.12</v>
      </c>
      <c r="M201" s="63">
        <v>117325.06</v>
      </c>
      <c r="N201" s="63">
        <v>0</v>
      </c>
      <c r="O201" s="63">
        <v>0</v>
      </c>
      <c r="P201" s="63">
        <v>0</v>
      </c>
      <c r="Q201" s="63">
        <v>0</v>
      </c>
      <c r="R201" s="63">
        <v>0</v>
      </c>
      <c r="ALN201" s="6"/>
    </row>
    <row r="202" spans="1:1002" ht="36.6" customHeight="1" x14ac:dyDescent="0.25">
      <c r="A202" s="75" t="s">
        <v>559</v>
      </c>
      <c r="B202" s="76" t="s">
        <v>474</v>
      </c>
      <c r="C202" s="76" t="s">
        <v>58</v>
      </c>
      <c r="D202" s="76" t="s">
        <v>59</v>
      </c>
      <c r="E202" s="57" t="s">
        <v>560</v>
      </c>
      <c r="F202" s="58" t="s">
        <v>2085</v>
      </c>
      <c r="G202" s="97">
        <v>1679051.19</v>
      </c>
      <c r="H202" s="73">
        <v>1679051.19</v>
      </c>
      <c r="I202" s="73">
        <v>0</v>
      </c>
      <c r="J202" s="74">
        <v>0</v>
      </c>
      <c r="K202" s="63">
        <v>0</v>
      </c>
      <c r="L202" s="63">
        <v>218503.82</v>
      </c>
      <c r="M202" s="63">
        <v>1121993.6599999999</v>
      </c>
      <c r="N202" s="63">
        <v>338553.71</v>
      </c>
      <c r="O202" s="63">
        <v>0</v>
      </c>
      <c r="P202" s="63">
        <v>0</v>
      </c>
      <c r="Q202" s="63">
        <v>0</v>
      </c>
      <c r="R202" s="63">
        <v>0</v>
      </c>
      <c r="ALN202" s="6"/>
    </row>
    <row r="203" spans="1:1002" ht="36.6" customHeight="1" x14ac:dyDescent="0.25">
      <c r="A203" s="75" t="s">
        <v>446</v>
      </c>
      <c r="B203" s="76" t="s">
        <v>90</v>
      </c>
      <c r="C203" s="76" t="s">
        <v>58</v>
      </c>
      <c r="D203" s="76" t="s">
        <v>59</v>
      </c>
      <c r="E203" s="57" t="s">
        <v>447</v>
      </c>
      <c r="F203" s="58" t="s">
        <v>2086</v>
      </c>
      <c r="G203" s="97">
        <v>7390000</v>
      </c>
      <c r="H203" s="73">
        <v>7390000</v>
      </c>
      <c r="I203" s="73">
        <v>0</v>
      </c>
      <c r="J203" s="74">
        <v>0</v>
      </c>
      <c r="K203" s="63">
        <v>0</v>
      </c>
      <c r="L203" s="63">
        <v>0</v>
      </c>
      <c r="M203" s="63">
        <v>739000</v>
      </c>
      <c r="N203" s="63">
        <v>1401817.55</v>
      </c>
      <c r="O203" s="63">
        <v>3196185</v>
      </c>
      <c r="P203" s="63">
        <v>2052997.45</v>
      </c>
      <c r="Q203" s="63">
        <v>0</v>
      </c>
      <c r="R203" s="63">
        <v>0</v>
      </c>
      <c r="ALN203" s="6"/>
    </row>
    <row r="204" spans="1:1002" ht="36.6" customHeight="1" x14ac:dyDescent="0.25">
      <c r="A204" s="75" t="s">
        <v>465</v>
      </c>
      <c r="B204" s="76" t="s">
        <v>673</v>
      </c>
      <c r="C204" s="76" t="s">
        <v>58</v>
      </c>
      <c r="D204" s="76" t="s">
        <v>59</v>
      </c>
      <c r="E204" s="57" t="s">
        <v>467</v>
      </c>
      <c r="F204" s="58" t="s">
        <v>2087</v>
      </c>
      <c r="G204" s="97">
        <v>4926282</v>
      </c>
      <c r="H204" s="73">
        <v>4926282</v>
      </c>
      <c r="I204" s="73">
        <v>0</v>
      </c>
      <c r="J204" s="74">
        <v>0</v>
      </c>
      <c r="K204" s="63">
        <v>0</v>
      </c>
      <c r="L204" s="63">
        <v>0</v>
      </c>
      <c r="M204" s="63">
        <v>750000</v>
      </c>
      <c r="N204" s="63">
        <v>1000000</v>
      </c>
      <c r="O204" s="63">
        <v>1150000</v>
      </c>
      <c r="P204" s="63">
        <v>2026282</v>
      </c>
      <c r="Q204" s="63">
        <v>0</v>
      </c>
      <c r="R204" s="63">
        <v>0</v>
      </c>
      <c r="ALN204" s="6"/>
    </row>
    <row r="205" spans="1:1002" ht="36.6" customHeight="1" x14ac:dyDescent="0.25">
      <c r="A205" s="75" t="s">
        <v>634</v>
      </c>
      <c r="B205" s="76" t="s">
        <v>631</v>
      </c>
      <c r="C205" s="76" t="s">
        <v>58</v>
      </c>
      <c r="D205" s="76" t="s">
        <v>59</v>
      </c>
      <c r="E205" s="57" t="s">
        <v>635</v>
      </c>
      <c r="F205" s="58" t="s">
        <v>636</v>
      </c>
      <c r="G205" s="97">
        <v>7296539.5</v>
      </c>
      <c r="H205" s="73">
        <v>7296539.5</v>
      </c>
      <c r="I205" s="73">
        <v>0</v>
      </c>
      <c r="J205" s="74">
        <v>0</v>
      </c>
      <c r="K205" s="63">
        <v>0</v>
      </c>
      <c r="L205" s="63">
        <v>0</v>
      </c>
      <c r="M205" s="63">
        <v>1070415.7</v>
      </c>
      <c r="N205" s="63">
        <v>1459307.9</v>
      </c>
      <c r="O205" s="63">
        <v>2000000</v>
      </c>
      <c r="P205" s="63">
        <v>2766815.9</v>
      </c>
      <c r="Q205" s="63">
        <v>0</v>
      </c>
      <c r="R205" s="63">
        <v>0</v>
      </c>
      <c r="ALN205" s="6"/>
    </row>
    <row r="206" spans="1:1002" ht="36.6" customHeight="1" x14ac:dyDescent="0.25">
      <c r="A206" s="75" t="s">
        <v>641</v>
      </c>
      <c r="B206" s="76" t="s">
        <v>627</v>
      </c>
      <c r="C206" s="76" t="s">
        <v>58</v>
      </c>
      <c r="D206" s="76" t="s">
        <v>59</v>
      </c>
      <c r="E206" s="57" t="s">
        <v>642</v>
      </c>
      <c r="F206" s="58" t="s">
        <v>643</v>
      </c>
      <c r="G206" s="97">
        <v>12801651.4</v>
      </c>
      <c r="H206" s="73">
        <v>12801651.4</v>
      </c>
      <c r="I206" s="73">
        <v>0</v>
      </c>
      <c r="J206" s="74">
        <v>0</v>
      </c>
      <c r="K206" s="63">
        <v>2406953.8199999998</v>
      </c>
      <c r="L206" s="63">
        <v>4475915.1500000004</v>
      </c>
      <c r="M206" s="63">
        <v>2000000</v>
      </c>
      <c r="N206" s="63">
        <v>3325736.25</v>
      </c>
      <c r="O206" s="63">
        <v>593046.18000000005</v>
      </c>
      <c r="P206" s="63">
        <v>0</v>
      </c>
      <c r="Q206" s="63">
        <v>0</v>
      </c>
      <c r="R206" s="63">
        <v>0</v>
      </c>
      <c r="ALN206" s="6"/>
    </row>
    <row r="207" spans="1:1002" ht="36.6" customHeight="1" x14ac:dyDescent="0.25">
      <c r="A207" s="75" t="s">
        <v>1538</v>
      </c>
      <c r="B207" s="76" t="s">
        <v>2088</v>
      </c>
      <c r="C207" s="76" t="s">
        <v>58</v>
      </c>
      <c r="D207" s="76" t="s">
        <v>59</v>
      </c>
      <c r="E207" s="57" t="s">
        <v>1540</v>
      </c>
      <c r="F207" s="58" t="s">
        <v>1541</v>
      </c>
      <c r="G207" s="97">
        <v>21497000</v>
      </c>
      <c r="H207" s="73">
        <v>21497000</v>
      </c>
      <c r="I207" s="73">
        <v>0</v>
      </c>
      <c r="J207" s="74">
        <v>0</v>
      </c>
      <c r="K207" s="63">
        <v>4558696.49</v>
      </c>
      <c r="L207" s="63">
        <v>1718142.81</v>
      </c>
      <c r="M207" s="63">
        <v>5546510.7000000002</v>
      </c>
      <c r="N207" s="63">
        <v>5224550</v>
      </c>
      <c r="O207" s="63">
        <v>4449100</v>
      </c>
      <c r="P207" s="63">
        <v>0</v>
      </c>
      <c r="Q207" s="63">
        <v>0</v>
      </c>
      <c r="R207" s="63">
        <v>0</v>
      </c>
      <c r="ALN207" s="6"/>
    </row>
    <row r="208" spans="1:1002" ht="36.6" customHeight="1" x14ac:dyDescent="0.25">
      <c r="A208" s="75" t="s">
        <v>648</v>
      </c>
      <c r="B208" s="76" t="s">
        <v>631</v>
      </c>
      <c r="C208" s="76" t="s">
        <v>58</v>
      </c>
      <c r="D208" s="76" t="s">
        <v>59</v>
      </c>
      <c r="E208" s="57" t="s">
        <v>649</v>
      </c>
      <c r="F208" s="58" t="s">
        <v>650</v>
      </c>
      <c r="G208" s="97">
        <v>2948500</v>
      </c>
      <c r="H208" s="73">
        <v>2948500</v>
      </c>
      <c r="I208" s="73">
        <v>0</v>
      </c>
      <c r="J208" s="74">
        <v>0</v>
      </c>
      <c r="K208" s="63">
        <v>0</v>
      </c>
      <c r="L208" s="63">
        <v>817039.58</v>
      </c>
      <c r="M208" s="63">
        <v>1984035.42</v>
      </c>
      <c r="N208" s="63">
        <v>147425</v>
      </c>
      <c r="O208" s="63">
        <v>0</v>
      </c>
      <c r="P208" s="63">
        <v>0</v>
      </c>
      <c r="Q208" s="63">
        <v>0</v>
      </c>
      <c r="R208" s="63">
        <v>0</v>
      </c>
      <c r="ALN208" s="6"/>
    </row>
    <row r="209" spans="1:1002" ht="36.6" customHeight="1" x14ac:dyDescent="0.25">
      <c r="A209" s="75" t="s">
        <v>456</v>
      </c>
      <c r="B209" s="76" t="s">
        <v>90</v>
      </c>
      <c r="C209" s="76" t="s">
        <v>58</v>
      </c>
      <c r="D209" s="76" t="s">
        <v>59</v>
      </c>
      <c r="E209" s="57" t="s">
        <v>457</v>
      </c>
      <c r="F209" s="58" t="s">
        <v>2089</v>
      </c>
      <c r="G209" s="97">
        <v>8330000</v>
      </c>
      <c r="H209" s="73">
        <v>8330000</v>
      </c>
      <c r="I209" s="73">
        <v>0</v>
      </c>
      <c r="J209" s="74">
        <v>0</v>
      </c>
      <c r="K209" s="63">
        <v>0</v>
      </c>
      <c r="L209" s="63">
        <v>0</v>
      </c>
      <c r="M209" s="63">
        <v>1134000</v>
      </c>
      <c r="N209" s="63">
        <v>1369217.14</v>
      </c>
      <c r="O209" s="63">
        <v>2918116.43</v>
      </c>
      <c r="P209" s="63">
        <v>2908666.43</v>
      </c>
      <c r="Q209" s="63">
        <v>0</v>
      </c>
      <c r="R209" s="63">
        <v>0</v>
      </c>
      <c r="ALN209" s="6"/>
    </row>
    <row r="210" spans="1:1002" ht="36.6" customHeight="1" x14ac:dyDescent="0.25">
      <c r="A210" s="75" t="s">
        <v>1796</v>
      </c>
      <c r="B210" s="76" t="s">
        <v>2090</v>
      </c>
      <c r="C210" s="76" t="s">
        <v>58</v>
      </c>
      <c r="D210" s="76" t="s">
        <v>59</v>
      </c>
      <c r="E210" s="57" t="s">
        <v>1798</v>
      </c>
      <c r="F210" s="58" t="s">
        <v>1799</v>
      </c>
      <c r="G210" s="97">
        <v>37718800</v>
      </c>
      <c r="H210" s="73">
        <v>37718800</v>
      </c>
      <c r="I210" s="73">
        <v>0</v>
      </c>
      <c r="J210" s="74">
        <v>0</v>
      </c>
      <c r="K210" s="63">
        <v>9201657.9499999993</v>
      </c>
      <c r="L210" s="63">
        <v>0</v>
      </c>
      <c r="M210" s="63">
        <v>4458708.16</v>
      </c>
      <c r="N210" s="63">
        <v>8719871.4399999995</v>
      </c>
      <c r="O210" s="63">
        <v>8000000</v>
      </c>
      <c r="P210" s="63">
        <v>7338562.4500000002</v>
      </c>
      <c r="Q210" s="63">
        <v>0</v>
      </c>
      <c r="R210" s="63">
        <v>0</v>
      </c>
      <c r="ALN210" s="6"/>
    </row>
    <row r="211" spans="1:1002" ht="36.6" customHeight="1" x14ac:dyDescent="0.25">
      <c r="A211" s="75" t="s">
        <v>453</v>
      </c>
      <c r="B211" s="76" t="s">
        <v>90</v>
      </c>
      <c r="C211" s="76" t="s">
        <v>58</v>
      </c>
      <c r="D211" s="76" t="s">
        <v>59</v>
      </c>
      <c r="E211" s="57" t="s">
        <v>454</v>
      </c>
      <c r="F211" s="58" t="s">
        <v>455</v>
      </c>
      <c r="G211" s="97">
        <v>16000000</v>
      </c>
      <c r="H211" s="73">
        <v>16000000</v>
      </c>
      <c r="I211" s="73">
        <v>0</v>
      </c>
      <c r="J211" s="74">
        <v>0</v>
      </c>
      <c r="K211" s="63">
        <v>0</v>
      </c>
      <c r="L211" s="63">
        <v>0</v>
      </c>
      <c r="M211" s="63">
        <v>900000</v>
      </c>
      <c r="N211" s="63">
        <v>1956024.49</v>
      </c>
      <c r="O211" s="63">
        <v>6604232.6200000001</v>
      </c>
      <c r="P211" s="63">
        <v>6539742.8899999997</v>
      </c>
      <c r="Q211" s="63">
        <v>0</v>
      </c>
      <c r="R211" s="63">
        <v>0</v>
      </c>
      <c r="ALN211" s="6"/>
    </row>
    <row r="212" spans="1:1002" ht="36.6" customHeight="1" x14ac:dyDescent="0.25">
      <c r="A212" s="75" t="s">
        <v>469</v>
      </c>
      <c r="B212" s="76" t="s">
        <v>2083</v>
      </c>
      <c r="C212" s="76" t="s">
        <v>58</v>
      </c>
      <c r="D212" s="76" t="s">
        <v>59</v>
      </c>
      <c r="E212" s="57" t="s">
        <v>471</v>
      </c>
      <c r="F212" s="58" t="s">
        <v>472</v>
      </c>
      <c r="G212" s="97">
        <v>37470000</v>
      </c>
      <c r="H212" s="73">
        <v>37470000</v>
      </c>
      <c r="I212" s="73">
        <v>0</v>
      </c>
      <c r="J212" s="74">
        <v>0</v>
      </c>
      <c r="K212" s="63">
        <v>0</v>
      </c>
      <c r="L212" s="63">
        <v>3747000</v>
      </c>
      <c r="M212" s="63">
        <v>5542069.4000000004</v>
      </c>
      <c r="N212" s="63">
        <v>8000000</v>
      </c>
      <c r="O212" s="63">
        <v>10000000</v>
      </c>
      <c r="P212" s="63">
        <v>10180930.6</v>
      </c>
      <c r="Q212" s="63">
        <v>0</v>
      </c>
      <c r="R212" s="63">
        <v>0</v>
      </c>
      <c r="ALN212" s="6"/>
    </row>
    <row r="213" spans="1:1002" ht="36.6" customHeight="1" x14ac:dyDescent="0.25">
      <c r="A213" s="75" t="s">
        <v>666</v>
      </c>
      <c r="B213" s="76" t="s">
        <v>2083</v>
      </c>
      <c r="C213" s="76" t="s">
        <v>58</v>
      </c>
      <c r="D213" s="76" t="s">
        <v>59</v>
      </c>
      <c r="E213" s="57" t="s">
        <v>667</v>
      </c>
      <c r="F213" s="58" t="s">
        <v>668</v>
      </c>
      <c r="G213" s="97">
        <v>4500000</v>
      </c>
      <c r="H213" s="73">
        <v>4500000</v>
      </c>
      <c r="I213" s="73">
        <v>0</v>
      </c>
      <c r="J213" s="74">
        <v>0</v>
      </c>
      <c r="K213" s="63">
        <v>904685.97</v>
      </c>
      <c r="L213" s="63">
        <v>718928.72</v>
      </c>
      <c r="M213" s="63">
        <v>2876385.31</v>
      </c>
      <c r="N213" s="63">
        <v>0</v>
      </c>
      <c r="O213" s="63">
        <v>0</v>
      </c>
      <c r="P213" s="63">
        <v>0</v>
      </c>
      <c r="Q213" s="63">
        <v>0</v>
      </c>
      <c r="R213" s="63">
        <v>0</v>
      </c>
      <c r="ALN213" s="6"/>
    </row>
    <row r="214" spans="1:1002" ht="36.6" customHeight="1" x14ac:dyDescent="0.25">
      <c r="A214" s="75" t="s">
        <v>644</v>
      </c>
      <c r="B214" s="76" t="s">
        <v>645</v>
      </c>
      <c r="C214" s="76" t="s">
        <v>58</v>
      </c>
      <c r="D214" s="76" t="s">
        <v>59</v>
      </c>
      <c r="E214" s="57" t="s">
        <v>646</v>
      </c>
      <c r="F214" s="58" t="s">
        <v>647</v>
      </c>
      <c r="G214" s="97">
        <v>8858138.7599999998</v>
      </c>
      <c r="H214" s="73">
        <v>8858138.7599999998</v>
      </c>
      <c r="I214" s="73">
        <v>0</v>
      </c>
      <c r="J214" s="74">
        <v>0</v>
      </c>
      <c r="K214" s="63">
        <v>1182166.7</v>
      </c>
      <c r="L214" s="63">
        <v>569984.03</v>
      </c>
      <c r="M214" s="63">
        <v>3543255.5</v>
      </c>
      <c r="N214" s="63">
        <v>3562732.53</v>
      </c>
      <c r="O214" s="63">
        <v>0</v>
      </c>
      <c r="P214" s="63">
        <v>0</v>
      </c>
      <c r="Q214" s="63">
        <v>0</v>
      </c>
      <c r="R214" s="63">
        <v>0</v>
      </c>
      <c r="ALN214" s="6"/>
    </row>
    <row r="215" spans="1:1002" s="92" customFormat="1" ht="36.6" customHeight="1" x14ac:dyDescent="0.25">
      <c r="A215" s="75" t="s">
        <v>679</v>
      </c>
      <c r="B215" s="76" t="s">
        <v>2091</v>
      </c>
      <c r="C215" s="76" t="s">
        <v>58</v>
      </c>
      <c r="D215" s="76" t="s">
        <v>59</v>
      </c>
      <c r="E215" s="57" t="s">
        <v>680</v>
      </c>
      <c r="F215" s="58" t="s">
        <v>681</v>
      </c>
      <c r="G215" s="97">
        <v>8855238.7200000007</v>
      </c>
      <c r="H215" s="73">
        <v>8855238.7200000007</v>
      </c>
      <c r="I215" s="73">
        <v>0</v>
      </c>
      <c r="J215" s="74">
        <v>0</v>
      </c>
      <c r="K215" s="63">
        <v>0</v>
      </c>
      <c r="L215" s="63">
        <v>866053.19</v>
      </c>
      <c r="M215" s="63">
        <v>3542095.49</v>
      </c>
      <c r="N215" s="63">
        <v>3561566.17</v>
      </c>
      <c r="O215" s="63">
        <v>885523.87</v>
      </c>
      <c r="P215" s="63">
        <v>0</v>
      </c>
      <c r="Q215" s="63">
        <v>0</v>
      </c>
      <c r="R215" s="63">
        <v>0</v>
      </c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  <c r="FZ215" s="24"/>
      <c r="GA215" s="24"/>
      <c r="GB215" s="24"/>
      <c r="GC215" s="24"/>
      <c r="GD215" s="24"/>
      <c r="GE215" s="24"/>
      <c r="GF215" s="24"/>
      <c r="GG215" s="24"/>
      <c r="GH215" s="24"/>
      <c r="GI215" s="24"/>
      <c r="GJ215" s="24"/>
      <c r="GK215" s="24"/>
      <c r="GL215" s="24"/>
      <c r="GM215" s="24"/>
      <c r="GN215" s="24"/>
      <c r="GO215" s="24"/>
      <c r="GP215" s="24"/>
      <c r="GQ215" s="24"/>
      <c r="GR215" s="24"/>
      <c r="GS215" s="24"/>
      <c r="GT215" s="24"/>
      <c r="GU215" s="24"/>
      <c r="GV215" s="24"/>
      <c r="GW215" s="24"/>
      <c r="GX215" s="24"/>
      <c r="GY215" s="24"/>
      <c r="GZ215" s="24"/>
      <c r="HA215" s="24"/>
      <c r="HB215" s="24"/>
      <c r="HC215" s="24"/>
      <c r="HD215" s="24"/>
      <c r="HE215" s="24"/>
      <c r="HF215" s="24"/>
      <c r="HG215" s="24"/>
      <c r="HH215" s="24"/>
      <c r="HI215" s="24"/>
      <c r="HJ215" s="24"/>
      <c r="HK215" s="24"/>
      <c r="HL215" s="24"/>
      <c r="HM215" s="24"/>
      <c r="HN215" s="24"/>
      <c r="HO215" s="24"/>
      <c r="HP215" s="24"/>
      <c r="HQ215" s="24"/>
      <c r="HR215" s="24"/>
      <c r="HS215" s="24"/>
      <c r="HT215" s="24"/>
      <c r="HU215" s="24"/>
      <c r="HV215" s="24"/>
      <c r="HW215" s="24"/>
      <c r="HX215" s="24"/>
      <c r="HY215" s="24"/>
      <c r="HZ215" s="24"/>
      <c r="IA215" s="24"/>
      <c r="IB215" s="24"/>
      <c r="IC215" s="24"/>
      <c r="ID215" s="24"/>
      <c r="IE215" s="24"/>
      <c r="IF215" s="24"/>
      <c r="IG215" s="24"/>
      <c r="IH215" s="24"/>
      <c r="II215" s="24"/>
      <c r="IJ215" s="24"/>
      <c r="IK215" s="24"/>
      <c r="IL215" s="24"/>
      <c r="IM215" s="24"/>
      <c r="IN215" s="24"/>
      <c r="IO215" s="24"/>
      <c r="IP215" s="24"/>
      <c r="IQ215" s="24"/>
      <c r="IR215" s="24"/>
      <c r="IS215" s="24"/>
      <c r="IT215" s="24"/>
      <c r="IU215" s="24"/>
      <c r="IV215" s="24"/>
      <c r="IW215" s="24"/>
      <c r="IX215" s="24"/>
      <c r="IY215" s="24"/>
      <c r="IZ215" s="24"/>
      <c r="JA215" s="24"/>
      <c r="JB215" s="24"/>
      <c r="JC215" s="24"/>
      <c r="JD215" s="24"/>
      <c r="JE215" s="24"/>
      <c r="JF215" s="24"/>
      <c r="JG215" s="24"/>
      <c r="JH215" s="24"/>
      <c r="JI215" s="24"/>
      <c r="JJ215" s="24"/>
      <c r="JK215" s="24"/>
      <c r="JL215" s="24"/>
      <c r="JM215" s="24"/>
      <c r="JN215" s="24"/>
      <c r="JO215" s="24"/>
      <c r="JP215" s="24"/>
      <c r="JQ215" s="24"/>
      <c r="JR215" s="24"/>
      <c r="JS215" s="24"/>
      <c r="JT215" s="24"/>
      <c r="JU215" s="24"/>
      <c r="JV215" s="24"/>
      <c r="JW215" s="24"/>
      <c r="JX215" s="24"/>
      <c r="JY215" s="24"/>
      <c r="JZ215" s="24"/>
      <c r="KA215" s="24"/>
      <c r="KB215" s="24"/>
      <c r="KC215" s="24"/>
      <c r="KD215" s="24"/>
      <c r="KE215" s="24"/>
      <c r="KF215" s="24"/>
      <c r="KG215" s="24"/>
      <c r="KH215" s="24"/>
      <c r="KI215" s="24"/>
      <c r="KJ215" s="24"/>
      <c r="KK215" s="24"/>
      <c r="KL215" s="24"/>
      <c r="KM215" s="24"/>
      <c r="KN215" s="24"/>
      <c r="KO215" s="24"/>
      <c r="KP215" s="24"/>
      <c r="KQ215" s="24"/>
      <c r="KR215" s="24"/>
      <c r="KS215" s="24"/>
      <c r="KT215" s="24"/>
      <c r="KU215" s="24"/>
      <c r="KV215" s="24"/>
      <c r="KW215" s="24"/>
      <c r="KX215" s="24"/>
      <c r="KY215" s="24"/>
      <c r="KZ215" s="24"/>
      <c r="LA215" s="24"/>
      <c r="LB215" s="24"/>
      <c r="LC215" s="24"/>
      <c r="LD215" s="24"/>
      <c r="LE215" s="24"/>
      <c r="LF215" s="24"/>
      <c r="LG215" s="24"/>
      <c r="LH215" s="24"/>
      <c r="LI215" s="24"/>
      <c r="LJ215" s="24"/>
      <c r="LK215" s="24"/>
      <c r="LL215" s="24"/>
      <c r="LM215" s="24"/>
      <c r="LN215" s="24"/>
      <c r="LO215" s="24"/>
      <c r="LP215" s="24"/>
      <c r="LQ215" s="24"/>
      <c r="LR215" s="24"/>
      <c r="LS215" s="24"/>
      <c r="LT215" s="24"/>
      <c r="LU215" s="24"/>
      <c r="LV215" s="24"/>
      <c r="LW215" s="24"/>
      <c r="LX215" s="24"/>
      <c r="LY215" s="24"/>
      <c r="LZ215" s="24"/>
      <c r="MA215" s="24"/>
      <c r="MB215" s="24"/>
      <c r="MC215" s="24"/>
      <c r="MD215" s="24"/>
      <c r="ME215" s="24"/>
      <c r="MF215" s="24"/>
      <c r="MG215" s="24"/>
      <c r="MH215" s="24"/>
      <c r="MI215" s="24"/>
      <c r="MJ215" s="24"/>
      <c r="MK215" s="24"/>
      <c r="ML215" s="24"/>
      <c r="MM215" s="24"/>
      <c r="MN215" s="24"/>
      <c r="MO215" s="24"/>
      <c r="MP215" s="24"/>
      <c r="MQ215" s="24"/>
      <c r="MR215" s="24"/>
      <c r="MS215" s="24"/>
      <c r="MT215" s="24"/>
      <c r="MU215" s="24"/>
      <c r="MV215" s="24"/>
      <c r="MW215" s="24"/>
      <c r="MX215" s="24"/>
      <c r="MY215" s="24"/>
      <c r="MZ215" s="24"/>
      <c r="NA215" s="24"/>
      <c r="NB215" s="24"/>
      <c r="NC215" s="24"/>
      <c r="ND215" s="24"/>
      <c r="NE215" s="24"/>
      <c r="NF215" s="24"/>
      <c r="NG215" s="24"/>
      <c r="NH215" s="24"/>
      <c r="NI215" s="24"/>
      <c r="NJ215" s="24"/>
      <c r="NK215" s="24"/>
      <c r="NL215" s="24"/>
      <c r="NM215" s="24"/>
      <c r="NN215" s="24"/>
      <c r="NO215" s="24"/>
      <c r="NP215" s="24"/>
      <c r="NQ215" s="24"/>
      <c r="NR215" s="24"/>
      <c r="NS215" s="24"/>
      <c r="NT215" s="24"/>
      <c r="NU215" s="24"/>
      <c r="NV215" s="24"/>
      <c r="NW215" s="24"/>
      <c r="NX215" s="24"/>
      <c r="NY215" s="24"/>
      <c r="NZ215" s="24"/>
      <c r="OA215" s="24"/>
      <c r="OB215" s="24"/>
      <c r="OC215" s="24"/>
      <c r="OD215" s="24"/>
      <c r="OE215" s="24"/>
      <c r="OF215" s="24"/>
      <c r="OG215" s="24"/>
      <c r="OH215" s="24"/>
      <c r="OI215" s="24"/>
      <c r="OJ215" s="24"/>
      <c r="OK215" s="24"/>
      <c r="OL215" s="24"/>
      <c r="OM215" s="24"/>
      <c r="ON215" s="24"/>
      <c r="OO215" s="24"/>
      <c r="OP215" s="24"/>
      <c r="OQ215" s="24"/>
      <c r="OR215" s="24"/>
      <c r="OS215" s="24"/>
      <c r="OT215" s="24"/>
      <c r="OU215" s="24"/>
      <c r="OV215" s="24"/>
      <c r="OW215" s="24"/>
      <c r="OX215" s="24"/>
      <c r="OY215" s="24"/>
      <c r="OZ215" s="24"/>
      <c r="PA215" s="24"/>
      <c r="PB215" s="24"/>
      <c r="PC215" s="24"/>
      <c r="PD215" s="24"/>
      <c r="PE215" s="24"/>
      <c r="PF215" s="24"/>
      <c r="PG215" s="24"/>
      <c r="PH215" s="24"/>
      <c r="PI215" s="24"/>
      <c r="PJ215" s="24"/>
      <c r="PK215" s="24"/>
      <c r="PL215" s="24"/>
      <c r="PM215" s="24"/>
      <c r="PN215" s="24"/>
      <c r="PO215" s="24"/>
      <c r="PP215" s="24"/>
      <c r="PQ215" s="24"/>
      <c r="PR215" s="24"/>
      <c r="PS215" s="24"/>
      <c r="PT215" s="24"/>
      <c r="PU215" s="24"/>
      <c r="PV215" s="24"/>
      <c r="PW215" s="24"/>
      <c r="PX215" s="24"/>
      <c r="PY215" s="24"/>
      <c r="PZ215" s="24"/>
      <c r="QA215" s="24"/>
      <c r="QB215" s="24"/>
      <c r="QC215" s="24"/>
      <c r="QD215" s="24"/>
      <c r="QE215" s="24"/>
      <c r="QF215" s="24"/>
      <c r="QG215" s="24"/>
      <c r="QH215" s="24"/>
      <c r="QI215" s="24"/>
      <c r="QJ215" s="24"/>
      <c r="QK215" s="24"/>
      <c r="QL215" s="24"/>
      <c r="QM215" s="24"/>
      <c r="QN215" s="24"/>
      <c r="QO215" s="24"/>
      <c r="QP215" s="24"/>
      <c r="QQ215" s="24"/>
      <c r="QR215" s="24"/>
      <c r="QS215" s="24"/>
      <c r="QT215" s="24"/>
      <c r="QU215" s="24"/>
      <c r="QV215" s="24"/>
      <c r="QW215" s="24"/>
      <c r="QX215" s="24"/>
      <c r="QY215" s="24"/>
      <c r="QZ215" s="24"/>
      <c r="RA215" s="24"/>
      <c r="RB215" s="24"/>
      <c r="RC215" s="24"/>
      <c r="RD215" s="24"/>
      <c r="RE215" s="24"/>
      <c r="RF215" s="24"/>
      <c r="RG215" s="24"/>
      <c r="RH215" s="24"/>
      <c r="RI215" s="24"/>
      <c r="RJ215" s="24"/>
      <c r="RK215" s="24"/>
      <c r="RL215" s="24"/>
      <c r="RM215" s="24"/>
      <c r="RN215" s="24"/>
      <c r="RO215" s="24"/>
      <c r="RP215" s="24"/>
      <c r="RQ215" s="24"/>
      <c r="RR215" s="24"/>
      <c r="RS215" s="24"/>
      <c r="RT215" s="24"/>
      <c r="RU215" s="24"/>
      <c r="RV215" s="24"/>
      <c r="RW215" s="24"/>
      <c r="RX215" s="24"/>
      <c r="RY215" s="24"/>
      <c r="RZ215" s="24"/>
      <c r="SA215" s="24"/>
      <c r="SB215" s="24"/>
      <c r="SC215" s="24"/>
      <c r="SD215" s="24"/>
      <c r="SE215" s="24"/>
      <c r="SF215" s="24"/>
      <c r="SG215" s="24"/>
      <c r="SH215" s="24"/>
      <c r="SI215" s="24"/>
      <c r="SJ215" s="24"/>
      <c r="SK215" s="24"/>
      <c r="SL215" s="24"/>
      <c r="SM215" s="24"/>
      <c r="SN215" s="24"/>
      <c r="SO215" s="24"/>
      <c r="SP215" s="24"/>
      <c r="SQ215" s="24"/>
      <c r="SR215" s="24"/>
      <c r="SS215" s="24"/>
      <c r="ST215" s="24"/>
      <c r="SU215" s="24"/>
      <c r="SV215" s="24"/>
      <c r="SW215" s="24"/>
      <c r="SX215" s="24"/>
      <c r="SY215" s="24"/>
      <c r="SZ215" s="24"/>
      <c r="TA215" s="24"/>
      <c r="TB215" s="24"/>
      <c r="TC215" s="24"/>
      <c r="TD215" s="24"/>
      <c r="TE215" s="24"/>
      <c r="TF215" s="24"/>
      <c r="TG215" s="24"/>
      <c r="TH215" s="24"/>
      <c r="TI215" s="24"/>
      <c r="TJ215" s="24"/>
      <c r="TK215" s="24"/>
      <c r="TL215" s="24"/>
      <c r="TM215" s="24"/>
      <c r="TN215" s="24"/>
      <c r="TO215" s="24"/>
      <c r="TP215" s="24"/>
      <c r="TQ215" s="24"/>
      <c r="TR215" s="24"/>
      <c r="TS215" s="24"/>
      <c r="TT215" s="24"/>
      <c r="TU215" s="24"/>
      <c r="TV215" s="24"/>
      <c r="TW215" s="24"/>
      <c r="TX215" s="24"/>
      <c r="TY215" s="24"/>
      <c r="TZ215" s="24"/>
      <c r="UA215" s="24"/>
      <c r="UB215" s="24"/>
      <c r="UC215" s="24"/>
      <c r="UD215" s="24"/>
      <c r="UE215" s="24"/>
      <c r="UF215" s="24"/>
      <c r="UG215" s="24"/>
      <c r="UH215" s="24"/>
      <c r="UI215" s="24"/>
      <c r="UJ215" s="24"/>
      <c r="UK215" s="24"/>
      <c r="UL215" s="24"/>
      <c r="UM215" s="24"/>
      <c r="UN215" s="24"/>
      <c r="UO215" s="24"/>
      <c r="UP215" s="24"/>
      <c r="UQ215" s="24"/>
      <c r="UR215" s="24"/>
      <c r="US215" s="24"/>
      <c r="UT215" s="24"/>
      <c r="UU215" s="24"/>
      <c r="UV215" s="24"/>
      <c r="UW215" s="24"/>
      <c r="UX215" s="24"/>
      <c r="UY215" s="24"/>
      <c r="UZ215" s="24"/>
      <c r="VA215" s="24"/>
      <c r="VB215" s="24"/>
      <c r="VC215" s="24"/>
      <c r="VD215" s="24"/>
      <c r="VE215" s="24"/>
      <c r="VF215" s="24"/>
      <c r="VG215" s="24"/>
      <c r="VH215" s="24"/>
      <c r="VI215" s="24"/>
      <c r="VJ215" s="24"/>
      <c r="VK215" s="24"/>
      <c r="VL215" s="24"/>
      <c r="VM215" s="24"/>
      <c r="VN215" s="24"/>
      <c r="VO215" s="24"/>
      <c r="VP215" s="24"/>
      <c r="VQ215" s="24"/>
      <c r="VR215" s="24"/>
      <c r="VS215" s="24"/>
      <c r="VT215" s="24"/>
      <c r="VU215" s="24"/>
      <c r="VV215" s="24"/>
      <c r="VW215" s="24"/>
      <c r="VX215" s="24"/>
      <c r="VY215" s="24"/>
      <c r="VZ215" s="24"/>
      <c r="WA215" s="24"/>
      <c r="WB215" s="24"/>
      <c r="WC215" s="24"/>
      <c r="WD215" s="24"/>
      <c r="WE215" s="24"/>
      <c r="WF215" s="24"/>
      <c r="WG215" s="24"/>
      <c r="WH215" s="24"/>
      <c r="WI215" s="24"/>
      <c r="WJ215" s="24"/>
      <c r="WK215" s="24"/>
      <c r="WL215" s="24"/>
      <c r="WM215" s="24"/>
      <c r="WN215" s="24"/>
      <c r="WO215" s="24"/>
      <c r="WP215" s="24"/>
      <c r="WQ215" s="24"/>
      <c r="WR215" s="24"/>
      <c r="WS215" s="24"/>
      <c r="WT215" s="24"/>
      <c r="WU215" s="24"/>
      <c r="WV215" s="24"/>
      <c r="WW215" s="24"/>
      <c r="WX215" s="24"/>
      <c r="WY215" s="24"/>
      <c r="WZ215" s="24"/>
      <c r="XA215" s="24"/>
      <c r="XB215" s="24"/>
      <c r="XC215" s="24"/>
      <c r="XD215" s="24"/>
      <c r="XE215" s="24"/>
      <c r="XF215" s="24"/>
      <c r="XG215" s="24"/>
      <c r="XH215" s="24"/>
      <c r="XI215" s="24"/>
      <c r="XJ215" s="24"/>
      <c r="XK215" s="24"/>
      <c r="XL215" s="24"/>
      <c r="XM215" s="24"/>
      <c r="XN215" s="24"/>
      <c r="XO215" s="24"/>
      <c r="XP215" s="24"/>
      <c r="XQ215" s="24"/>
      <c r="XR215" s="24"/>
      <c r="XS215" s="24"/>
      <c r="XT215" s="24"/>
      <c r="XU215" s="24"/>
      <c r="XV215" s="24"/>
      <c r="XW215" s="24"/>
      <c r="XX215" s="24"/>
      <c r="XY215" s="24"/>
      <c r="XZ215" s="24"/>
      <c r="YA215" s="24"/>
      <c r="YB215" s="24"/>
      <c r="YC215" s="24"/>
      <c r="YD215" s="24"/>
      <c r="YE215" s="24"/>
      <c r="YF215" s="24"/>
      <c r="YG215" s="24"/>
      <c r="YH215" s="24"/>
      <c r="YI215" s="24"/>
      <c r="YJ215" s="24"/>
      <c r="YK215" s="24"/>
      <c r="YL215" s="24"/>
      <c r="YM215" s="24"/>
      <c r="YN215" s="24"/>
      <c r="YO215" s="24"/>
      <c r="YP215" s="24"/>
      <c r="YQ215" s="24"/>
      <c r="YR215" s="24"/>
      <c r="YS215" s="24"/>
      <c r="YT215" s="24"/>
      <c r="YU215" s="24"/>
      <c r="YV215" s="24"/>
      <c r="YW215" s="24"/>
      <c r="YX215" s="24"/>
      <c r="YY215" s="24"/>
      <c r="YZ215" s="24"/>
      <c r="ZA215" s="24"/>
      <c r="ZB215" s="24"/>
      <c r="ZC215" s="24"/>
      <c r="ZD215" s="24"/>
      <c r="ZE215" s="24"/>
      <c r="ZF215" s="24"/>
      <c r="ZG215" s="24"/>
      <c r="ZH215" s="24"/>
      <c r="ZI215" s="24"/>
      <c r="ZJ215" s="24"/>
      <c r="ZK215" s="24"/>
      <c r="ZL215" s="24"/>
      <c r="ZM215" s="24"/>
      <c r="ZN215" s="24"/>
      <c r="ZO215" s="24"/>
      <c r="ZP215" s="24"/>
      <c r="ZQ215" s="24"/>
      <c r="ZR215" s="24"/>
      <c r="ZS215" s="24"/>
      <c r="ZT215" s="24"/>
      <c r="ZU215" s="24"/>
      <c r="ZV215" s="24"/>
      <c r="ZW215" s="24"/>
      <c r="ZX215" s="24"/>
      <c r="ZY215" s="24"/>
      <c r="ZZ215" s="24"/>
      <c r="AAA215" s="24"/>
      <c r="AAB215" s="24"/>
      <c r="AAC215" s="24"/>
      <c r="AAD215" s="24"/>
      <c r="AAE215" s="24"/>
      <c r="AAF215" s="24"/>
      <c r="AAG215" s="24"/>
      <c r="AAH215" s="24"/>
      <c r="AAI215" s="24"/>
      <c r="AAJ215" s="24"/>
      <c r="AAK215" s="24"/>
      <c r="AAL215" s="24"/>
      <c r="AAM215" s="24"/>
      <c r="AAN215" s="24"/>
      <c r="AAO215" s="24"/>
      <c r="AAP215" s="24"/>
      <c r="AAQ215" s="24"/>
      <c r="AAR215" s="24"/>
      <c r="AAS215" s="24"/>
      <c r="AAT215" s="24"/>
      <c r="AAU215" s="24"/>
      <c r="AAV215" s="24"/>
      <c r="AAW215" s="24"/>
      <c r="AAX215" s="24"/>
      <c r="AAY215" s="24"/>
      <c r="AAZ215" s="24"/>
      <c r="ABA215" s="24"/>
      <c r="ABB215" s="24"/>
      <c r="ABC215" s="24"/>
      <c r="ABD215" s="24"/>
      <c r="ABE215" s="24"/>
      <c r="ABF215" s="24"/>
      <c r="ABG215" s="24"/>
      <c r="ABH215" s="24"/>
      <c r="ABI215" s="24"/>
      <c r="ABJ215" s="24"/>
      <c r="ABK215" s="24"/>
      <c r="ABL215" s="24"/>
      <c r="ABM215" s="24"/>
      <c r="ABN215" s="24"/>
      <c r="ABO215" s="24"/>
      <c r="ABP215" s="24"/>
      <c r="ABQ215" s="24"/>
      <c r="ABR215" s="24"/>
      <c r="ABS215" s="24"/>
      <c r="ABT215" s="24"/>
      <c r="ABU215" s="24"/>
      <c r="ABV215" s="24"/>
      <c r="ABW215" s="24"/>
      <c r="ABX215" s="24"/>
      <c r="ABY215" s="24"/>
      <c r="ABZ215" s="24"/>
      <c r="ACA215" s="24"/>
      <c r="ACB215" s="24"/>
      <c r="ACC215" s="24"/>
      <c r="ACD215" s="24"/>
      <c r="ACE215" s="24"/>
      <c r="ACF215" s="24"/>
      <c r="ACG215" s="24"/>
      <c r="ACH215" s="24"/>
      <c r="ACI215" s="24"/>
      <c r="ACJ215" s="24"/>
      <c r="ACK215" s="24"/>
      <c r="ACL215" s="24"/>
      <c r="ACM215" s="24"/>
      <c r="ACN215" s="24"/>
      <c r="ACO215" s="24"/>
      <c r="ACP215" s="24"/>
      <c r="ACQ215" s="24"/>
      <c r="ACR215" s="24"/>
      <c r="ACS215" s="24"/>
      <c r="ACT215" s="24"/>
      <c r="ACU215" s="24"/>
      <c r="ACV215" s="24"/>
      <c r="ACW215" s="24"/>
      <c r="ACX215" s="24"/>
      <c r="ACY215" s="24"/>
      <c r="ACZ215" s="24"/>
      <c r="ADA215" s="24"/>
      <c r="ADB215" s="24"/>
      <c r="ADC215" s="24"/>
      <c r="ADD215" s="24"/>
      <c r="ADE215" s="24"/>
      <c r="ADF215" s="24"/>
      <c r="ADG215" s="24"/>
      <c r="ADH215" s="24"/>
      <c r="ADI215" s="24"/>
      <c r="ADJ215" s="24"/>
      <c r="ADK215" s="24"/>
      <c r="ADL215" s="24"/>
      <c r="ADM215" s="24"/>
      <c r="ADN215" s="24"/>
      <c r="ADO215" s="24"/>
      <c r="ADP215" s="24"/>
      <c r="ADQ215" s="24"/>
      <c r="ADR215" s="24"/>
      <c r="ADS215" s="24"/>
      <c r="ADT215" s="24"/>
      <c r="ADU215" s="24"/>
      <c r="ADV215" s="24"/>
      <c r="ADW215" s="24"/>
      <c r="ADX215" s="24"/>
      <c r="ADY215" s="24"/>
      <c r="ADZ215" s="24"/>
      <c r="AEA215" s="24"/>
      <c r="AEB215" s="24"/>
      <c r="AEC215" s="24"/>
      <c r="AED215" s="24"/>
      <c r="AEE215" s="24"/>
      <c r="AEF215" s="24"/>
      <c r="AEG215" s="24"/>
      <c r="AEH215" s="24"/>
      <c r="AEI215" s="24"/>
      <c r="AEJ215" s="24"/>
      <c r="AEK215" s="24"/>
      <c r="AEL215" s="24"/>
      <c r="AEM215" s="24"/>
      <c r="AEN215" s="24"/>
      <c r="AEO215" s="24"/>
      <c r="AEP215" s="24"/>
      <c r="AEQ215" s="24"/>
      <c r="AER215" s="24"/>
      <c r="AES215" s="24"/>
      <c r="AET215" s="24"/>
      <c r="AEU215" s="24"/>
      <c r="AEV215" s="24"/>
      <c r="AEW215" s="24"/>
      <c r="AEX215" s="24"/>
      <c r="AEY215" s="24"/>
      <c r="AEZ215" s="24"/>
      <c r="AFA215" s="24"/>
      <c r="AFB215" s="24"/>
      <c r="AFC215" s="24"/>
      <c r="AFD215" s="24"/>
      <c r="AFE215" s="24"/>
      <c r="AFF215" s="24"/>
      <c r="AFG215" s="24"/>
      <c r="AFH215" s="24"/>
      <c r="AFI215" s="24"/>
      <c r="AFJ215" s="24"/>
      <c r="AFK215" s="24"/>
      <c r="AFL215" s="24"/>
      <c r="AFM215" s="24"/>
      <c r="AFN215" s="24"/>
      <c r="AFO215" s="24"/>
      <c r="AFP215" s="24"/>
      <c r="AFQ215" s="24"/>
      <c r="AFR215" s="24"/>
      <c r="AFS215" s="24"/>
      <c r="AFT215" s="24"/>
      <c r="AFU215" s="24"/>
      <c r="AFV215" s="24"/>
      <c r="AFW215" s="24"/>
      <c r="AFX215" s="24"/>
      <c r="AFY215" s="24"/>
      <c r="AFZ215" s="24"/>
      <c r="AGA215" s="24"/>
      <c r="AGB215" s="24"/>
      <c r="AGC215" s="24"/>
      <c r="AGD215" s="24"/>
      <c r="AGE215" s="24"/>
      <c r="AGF215" s="24"/>
      <c r="AGG215" s="24"/>
      <c r="AGH215" s="24"/>
      <c r="AGI215" s="24"/>
      <c r="AGJ215" s="24"/>
      <c r="AGK215" s="24"/>
      <c r="AGL215" s="24"/>
      <c r="AGM215" s="24"/>
      <c r="AGN215" s="24"/>
      <c r="AGO215" s="24"/>
      <c r="AGP215" s="24"/>
      <c r="AGQ215" s="24"/>
      <c r="AGR215" s="24"/>
      <c r="AGS215" s="24"/>
      <c r="AGT215" s="24"/>
      <c r="AGU215" s="24"/>
      <c r="AGV215" s="24"/>
      <c r="AGW215" s="24"/>
      <c r="AGX215" s="24"/>
      <c r="AGY215" s="24"/>
      <c r="AGZ215" s="24"/>
      <c r="AHA215" s="24"/>
      <c r="AHB215" s="24"/>
      <c r="AHC215" s="24"/>
      <c r="AHD215" s="24"/>
      <c r="AHE215" s="24"/>
      <c r="AHF215" s="24"/>
      <c r="AHG215" s="24"/>
      <c r="AHH215" s="24"/>
      <c r="AHI215" s="24"/>
      <c r="AHJ215" s="24"/>
      <c r="AHK215" s="24"/>
      <c r="AHL215" s="24"/>
      <c r="AHM215" s="24"/>
      <c r="AHN215" s="24"/>
      <c r="AHO215" s="24"/>
      <c r="AHP215" s="24"/>
      <c r="AHQ215" s="24"/>
      <c r="AHR215" s="24"/>
      <c r="AHS215" s="24"/>
      <c r="AHT215" s="24"/>
      <c r="AHU215" s="24"/>
      <c r="AHV215" s="24"/>
      <c r="AHW215" s="24"/>
      <c r="AHX215" s="24"/>
      <c r="AHY215" s="24"/>
      <c r="AHZ215" s="24"/>
      <c r="AIA215" s="24"/>
      <c r="AIB215" s="24"/>
      <c r="AIC215" s="24"/>
      <c r="AID215" s="24"/>
      <c r="AIE215" s="24"/>
      <c r="AIF215" s="24"/>
      <c r="AIG215" s="24"/>
      <c r="AIH215" s="24"/>
      <c r="AII215" s="24"/>
      <c r="AIJ215" s="24"/>
      <c r="AIK215" s="24"/>
      <c r="AIL215" s="24"/>
      <c r="AIM215" s="24"/>
      <c r="AIN215" s="24"/>
      <c r="AIO215" s="24"/>
      <c r="AIP215" s="24"/>
      <c r="AIQ215" s="24"/>
      <c r="AIR215" s="24"/>
      <c r="AIS215" s="24"/>
      <c r="AIT215" s="24"/>
      <c r="AIU215" s="24"/>
      <c r="AIV215" s="24"/>
      <c r="AIW215" s="24"/>
      <c r="AIX215" s="24"/>
      <c r="AIY215" s="24"/>
      <c r="AIZ215" s="24"/>
      <c r="AJA215" s="24"/>
      <c r="AJB215" s="24"/>
      <c r="AJC215" s="24"/>
      <c r="AJD215" s="24"/>
      <c r="AJE215" s="24"/>
      <c r="AJF215" s="24"/>
      <c r="AJG215" s="24"/>
      <c r="AJH215" s="24"/>
      <c r="AJI215" s="24"/>
      <c r="AJJ215" s="24"/>
      <c r="AJK215" s="24"/>
      <c r="AJL215" s="24"/>
      <c r="AJM215" s="24"/>
      <c r="AJN215" s="24"/>
      <c r="AJO215" s="24"/>
      <c r="AJP215" s="24"/>
      <c r="AJQ215" s="24"/>
      <c r="AJR215" s="24"/>
      <c r="AJS215" s="24"/>
      <c r="AJT215" s="24"/>
      <c r="AJU215" s="24"/>
      <c r="AJV215" s="24"/>
      <c r="AJW215" s="24"/>
      <c r="AJX215" s="24"/>
      <c r="AJY215" s="24"/>
      <c r="AJZ215" s="24"/>
      <c r="AKA215" s="24"/>
      <c r="AKB215" s="24"/>
      <c r="AKC215" s="24"/>
      <c r="AKD215" s="24"/>
      <c r="AKE215" s="24"/>
      <c r="AKF215" s="24"/>
      <c r="AKG215" s="24"/>
      <c r="AKH215" s="24"/>
      <c r="AKI215" s="24"/>
      <c r="AKJ215" s="24"/>
      <c r="AKK215" s="24"/>
      <c r="AKL215" s="24"/>
      <c r="AKM215" s="24"/>
      <c r="AKN215" s="24"/>
      <c r="AKO215" s="24"/>
      <c r="AKP215" s="24"/>
      <c r="AKQ215" s="24"/>
      <c r="AKR215" s="24"/>
      <c r="AKS215" s="24"/>
      <c r="AKT215" s="24"/>
      <c r="AKU215" s="24"/>
      <c r="AKV215" s="24"/>
      <c r="AKW215" s="24"/>
      <c r="AKX215" s="24"/>
      <c r="AKY215" s="24"/>
      <c r="AKZ215" s="24"/>
      <c r="ALA215" s="24"/>
      <c r="ALB215" s="24"/>
      <c r="ALC215" s="24"/>
      <c r="ALD215" s="24"/>
      <c r="ALE215" s="24"/>
      <c r="ALF215" s="24"/>
      <c r="ALG215" s="24"/>
      <c r="ALH215" s="24"/>
      <c r="ALI215" s="24"/>
      <c r="ALJ215" s="24"/>
      <c r="ALK215" s="24"/>
      <c r="ALL215" s="24"/>
      <c r="ALM215" s="24"/>
      <c r="ALN215" s="24"/>
    </row>
    <row r="216" spans="1:1002" ht="36.6" customHeight="1" x14ac:dyDescent="0.25">
      <c r="A216" s="75" t="s">
        <v>341</v>
      </c>
      <c r="B216" s="76" t="s">
        <v>342</v>
      </c>
      <c r="C216" s="76" t="s">
        <v>58</v>
      </c>
      <c r="D216" s="76" t="s">
        <v>59</v>
      </c>
      <c r="E216" s="57" t="s">
        <v>343</v>
      </c>
      <c r="F216" s="58" t="s">
        <v>344</v>
      </c>
      <c r="G216" s="97">
        <v>7450000</v>
      </c>
      <c r="H216" s="73">
        <v>7450000</v>
      </c>
      <c r="I216" s="73">
        <v>0</v>
      </c>
      <c r="J216" s="74">
        <v>0</v>
      </c>
      <c r="K216" s="63">
        <v>0</v>
      </c>
      <c r="L216" s="63">
        <v>0</v>
      </c>
      <c r="M216" s="63">
        <v>0</v>
      </c>
      <c r="N216" s="63">
        <v>1072054.6399999999</v>
      </c>
      <c r="O216" s="63">
        <v>2009922.74</v>
      </c>
      <c r="P216" s="63">
        <v>4368022.62</v>
      </c>
      <c r="Q216" s="63">
        <v>0</v>
      </c>
      <c r="R216" s="63">
        <v>0</v>
      </c>
      <c r="ALN216" s="6"/>
    </row>
    <row r="217" spans="1:1002" ht="36.6" customHeight="1" x14ac:dyDescent="0.25">
      <c r="A217" s="75" t="s">
        <v>1864</v>
      </c>
      <c r="B217" s="76" t="s">
        <v>1865</v>
      </c>
      <c r="C217" s="76" t="s">
        <v>58</v>
      </c>
      <c r="D217" s="76" t="s">
        <v>770</v>
      </c>
      <c r="E217" s="57" t="s">
        <v>1866</v>
      </c>
      <c r="F217" s="58" t="s">
        <v>1867</v>
      </c>
      <c r="G217" s="97">
        <v>643976.29</v>
      </c>
      <c r="H217" s="73">
        <v>643976.29</v>
      </c>
      <c r="I217" s="73">
        <v>0</v>
      </c>
      <c r="J217" s="74">
        <v>0</v>
      </c>
      <c r="K217" s="63">
        <v>271933.93</v>
      </c>
      <c r="L217" s="63">
        <v>200000</v>
      </c>
      <c r="M217" s="63">
        <v>91057.91</v>
      </c>
      <c r="N217" s="63">
        <v>80984.45</v>
      </c>
      <c r="O217" s="63">
        <v>0</v>
      </c>
      <c r="P217" s="63">
        <v>0</v>
      </c>
      <c r="Q217" s="63">
        <v>0</v>
      </c>
      <c r="R217" s="63">
        <v>0</v>
      </c>
      <c r="ALN217" s="6"/>
    </row>
    <row r="218" spans="1:1002" ht="36.6" customHeight="1" x14ac:dyDescent="0.25">
      <c r="A218" s="75" t="s">
        <v>556</v>
      </c>
      <c r="B218" s="76" t="s">
        <v>342</v>
      </c>
      <c r="C218" s="76" t="s">
        <v>58</v>
      </c>
      <c r="D218" s="76" t="s">
        <v>59</v>
      </c>
      <c r="E218" s="57" t="s">
        <v>557</v>
      </c>
      <c r="F218" s="58" t="s">
        <v>558</v>
      </c>
      <c r="G218" s="97">
        <v>1151760.94</v>
      </c>
      <c r="H218" s="73">
        <v>1151760.94</v>
      </c>
      <c r="I218" s="73">
        <v>0</v>
      </c>
      <c r="J218" s="74">
        <v>0</v>
      </c>
      <c r="K218" s="63">
        <v>0</v>
      </c>
      <c r="L218" s="63">
        <v>249647.62</v>
      </c>
      <c r="M218" s="63">
        <v>316232.84999999998</v>
      </c>
      <c r="N218" s="63">
        <v>585880.47</v>
      </c>
      <c r="O218" s="63">
        <v>0</v>
      </c>
      <c r="P218" s="63">
        <v>0</v>
      </c>
      <c r="Q218" s="63">
        <v>0</v>
      </c>
      <c r="R218" s="63">
        <v>0</v>
      </c>
      <c r="ALN218" s="6"/>
    </row>
    <row r="219" spans="1:1002" ht="36.6" customHeight="1" x14ac:dyDescent="0.25">
      <c r="A219" s="75" t="s">
        <v>669</v>
      </c>
      <c r="B219" s="76" t="s">
        <v>2083</v>
      </c>
      <c r="C219" s="76" t="s">
        <v>58</v>
      </c>
      <c r="D219" s="76" t="s">
        <v>59</v>
      </c>
      <c r="E219" s="57" t="s">
        <v>670</v>
      </c>
      <c r="F219" s="58" t="s">
        <v>671</v>
      </c>
      <c r="G219" s="97">
        <v>8600000</v>
      </c>
      <c r="H219" s="73">
        <v>8600000</v>
      </c>
      <c r="I219" s="73">
        <v>0</v>
      </c>
      <c r="J219" s="74">
        <v>0</v>
      </c>
      <c r="K219" s="63">
        <v>0</v>
      </c>
      <c r="L219" s="63">
        <v>2184227.34</v>
      </c>
      <c r="M219" s="63">
        <v>4915772.66</v>
      </c>
      <c r="N219" s="63">
        <v>1500000</v>
      </c>
      <c r="O219" s="63">
        <v>0</v>
      </c>
      <c r="P219" s="63">
        <v>0</v>
      </c>
      <c r="Q219" s="63">
        <v>0</v>
      </c>
      <c r="R219" s="63">
        <v>0</v>
      </c>
      <c r="ALN219" s="6"/>
    </row>
    <row r="220" spans="1:1002" ht="36.6" customHeight="1" x14ac:dyDescent="0.25">
      <c r="A220" s="75" t="s">
        <v>663</v>
      </c>
      <c r="B220" s="76" t="s">
        <v>2083</v>
      </c>
      <c r="C220" s="76" t="s">
        <v>58</v>
      </c>
      <c r="D220" s="76" t="s">
        <v>59</v>
      </c>
      <c r="E220" s="57" t="s">
        <v>664</v>
      </c>
      <c r="F220" s="58" t="s">
        <v>665</v>
      </c>
      <c r="G220" s="97">
        <v>5440000</v>
      </c>
      <c r="H220" s="73">
        <v>5440000</v>
      </c>
      <c r="I220" s="73">
        <v>0</v>
      </c>
      <c r="J220" s="74">
        <v>0</v>
      </c>
      <c r="K220" s="63">
        <v>1095321.97</v>
      </c>
      <c r="L220" s="63">
        <v>1401817.5</v>
      </c>
      <c r="M220" s="63">
        <v>2942860.53</v>
      </c>
      <c r="N220" s="63">
        <v>0</v>
      </c>
      <c r="O220" s="63">
        <v>0</v>
      </c>
      <c r="P220" s="63">
        <v>0</v>
      </c>
      <c r="Q220" s="63">
        <v>0</v>
      </c>
      <c r="R220" s="63">
        <v>0</v>
      </c>
      <c r="ALN220" s="6"/>
    </row>
    <row r="221" spans="1:1002" ht="36.6" customHeight="1" x14ac:dyDescent="0.25">
      <c r="A221" s="75" t="s">
        <v>630</v>
      </c>
      <c r="B221" s="76" t="s">
        <v>631</v>
      </c>
      <c r="C221" s="76" t="s">
        <v>58</v>
      </c>
      <c r="D221" s="76" t="s">
        <v>59</v>
      </c>
      <c r="E221" s="57" t="s">
        <v>632</v>
      </c>
      <c r="F221" s="58" t="s">
        <v>633</v>
      </c>
      <c r="G221" s="97">
        <v>4115270.4</v>
      </c>
      <c r="H221" s="73">
        <v>4115270.4</v>
      </c>
      <c r="I221" s="73">
        <v>0</v>
      </c>
      <c r="J221" s="74">
        <v>0</v>
      </c>
      <c r="K221" s="63">
        <v>0</v>
      </c>
      <c r="L221" s="63">
        <v>1140355.7</v>
      </c>
      <c r="M221" s="63">
        <v>2000000</v>
      </c>
      <c r="N221" s="63">
        <v>769151.18</v>
      </c>
      <c r="O221" s="63">
        <v>205763.52</v>
      </c>
      <c r="P221" s="63">
        <v>0</v>
      </c>
      <c r="Q221" s="63">
        <v>0</v>
      </c>
      <c r="R221" s="63">
        <v>0</v>
      </c>
      <c r="ALN221" s="6"/>
    </row>
    <row r="222" spans="1:1002" ht="36.6" customHeight="1" x14ac:dyDescent="0.25">
      <c r="A222" s="75" t="s">
        <v>195</v>
      </c>
      <c r="B222" s="76" t="s">
        <v>196</v>
      </c>
      <c r="C222" s="76" t="s">
        <v>58</v>
      </c>
      <c r="D222" s="76" t="s">
        <v>59</v>
      </c>
      <c r="E222" s="57" t="s">
        <v>197</v>
      </c>
      <c r="F222" s="58" t="s">
        <v>198</v>
      </c>
      <c r="G222" s="97">
        <v>3500000</v>
      </c>
      <c r="H222" s="73">
        <v>3500000</v>
      </c>
      <c r="I222" s="73">
        <v>0</v>
      </c>
      <c r="J222" s="74">
        <v>0</v>
      </c>
      <c r="K222" s="63">
        <v>0</v>
      </c>
      <c r="L222" s="63">
        <v>0</v>
      </c>
      <c r="M222" s="63">
        <v>2396885.38</v>
      </c>
      <c r="N222" s="63">
        <v>1103114.6200000001</v>
      </c>
      <c r="O222" s="63">
        <v>0</v>
      </c>
      <c r="P222" s="63">
        <v>0</v>
      </c>
      <c r="Q222" s="63">
        <v>0</v>
      </c>
      <c r="R222" s="63">
        <v>0</v>
      </c>
      <c r="ALN222" s="6"/>
    </row>
    <row r="223" spans="1:1002" ht="36.6" customHeight="1" x14ac:dyDescent="0.25">
      <c r="A223" s="75" t="s">
        <v>352</v>
      </c>
      <c r="B223" s="76" t="s">
        <v>353</v>
      </c>
      <c r="C223" s="76" t="s">
        <v>58</v>
      </c>
      <c r="D223" s="76" t="s">
        <v>59</v>
      </c>
      <c r="E223" s="57" t="s">
        <v>354</v>
      </c>
      <c r="F223" s="58" t="s">
        <v>2092</v>
      </c>
      <c r="G223" s="97">
        <v>10915183.74</v>
      </c>
      <c r="H223" s="73">
        <v>10915183.74</v>
      </c>
      <c r="I223" s="73">
        <v>0</v>
      </c>
      <c r="J223" s="74">
        <v>0</v>
      </c>
      <c r="K223" s="63">
        <v>0</v>
      </c>
      <c r="L223" s="63">
        <v>1630020.41</v>
      </c>
      <c r="M223" s="63">
        <v>5457409.2000000002</v>
      </c>
      <c r="N223" s="63">
        <v>3563738.13</v>
      </c>
      <c r="O223" s="63">
        <v>264016</v>
      </c>
      <c r="P223" s="63">
        <v>0</v>
      </c>
      <c r="Q223" s="63">
        <v>0</v>
      </c>
      <c r="R223" s="63">
        <v>0</v>
      </c>
      <c r="ALN223" s="6"/>
    </row>
    <row r="224" spans="1:1002" ht="36.6" customHeight="1" x14ac:dyDescent="0.25">
      <c r="A224" s="75" t="s">
        <v>626</v>
      </c>
      <c r="B224" s="76" t="s">
        <v>627</v>
      </c>
      <c r="C224" s="76" t="s">
        <v>58</v>
      </c>
      <c r="D224" s="76" t="s">
        <v>59</v>
      </c>
      <c r="E224" s="57" t="s">
        <v>628</v>
      </c>
      <c r="F224" s="58" t="s">
        <v>629</v>
      </c>
      <c r="G224" s="97">
        <v>3887654.71</v>
      </c>
      <c r="H224" s="73">
        <v>3887654.71</v>
      </c>
      <c r="I224" s="73">
        <v>0</v>
      </c>
      <c r="J224" s="74">
        <v>0</v>
      </c>
      <c r="K224" s="63">
        <v>741212.66</v>
      </c>
      <c r="L224" s="63">
        <v>552185.71</v>
      </c>
      <c r="M224" s="63">
        <v>2594256.34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ALN224" s="6"/>
    </row>
    <row r="225" spans="1:1002" ht="36.6" customHeight="1" x14ac:dyDescent="0.25">
      <c r="A225" s="75" t="s">
        <v>477</v>
      </c>
      <c r="B225" s="76" t="s">
        <v>478</v>
      </c>
      <c r="C225" s="76" t="s">
        <v>58</v>
      </c>
      <c r="D225" s="76" t="s">
        <v>59</v>
      </c>
      <c r="E225" s="57" t="s">
        <v>479</v>
      </c>
      <c r="F225" s="58" t="s">
        <v>480</v>
      </c>
      <c r="G225" s="97">
        <v>2340000</v>
      </c>
      <c r="H225" s="73">
        <v>1340000</v>
      </c>
      <c r="I225" s="73">
        <v>1000000</v>
      </c>
      <c r="J225" s="74">
        <v>0</v>
      </c>
      <c r="K225" s="63">
        <v>0</v>
      </c>
      <c r="L225" s="63">
        <v>158069.26</v>
      </c>
      <c r="M225" s="63">
        <v>780292.36</v>
      </c>
      <c r="N225" s="63">
        <v>401638.38</v>
      </c>
      <c r="O225" s="63">
        <v>0</v>
      </c>
      <c r="P225" s="63">
        <v>0</v>
      </c>
      <c r="Q225" s="63">
        <v>0</v>
      </c>
      <c r="R225" s="63">
        <v>0</v>
      </c>
      <c r="ALN225" s="6"/>
    </row>
    <row r="226" spans="1:1002" ht="36.6" customHeight="1" x14ac:dyDescent="0.25">
      <c r="A226" s="75" t="s">
        <v>682</v>
      </c>
      <c r="B226" s="76" t="s">
        <v>631</v>
      </c>
      <c r="C226" s="76" t="s">
        <v>58</v>
      </c>
      <c r="D226" s="76" t="s">
        <v>59</v>
      </c>
      <c r="E226" s="57" t="s">
        <v>683</v>
      </c>
      <c r="F226" s="58" t="s">
        <v>684</v>
      </c>
      <c r="G226" s="97">
        <v>9982455</v>
      </c>
      <c r="H226" s="73">
        <v>9982455</v>
      </c>
      <c r="I226" s="73">
        <v>0</v>
      </c>
      <c r="J226" s="74">
        <v>0</v>
      </c>
      <c r="K226" s="63">
        <v>0</v>
      </c>
      <c r="L226" s="63">
        <v>906648.36</v>
      </c>
      <c r="M226" s="63">
        <v>5475127.2000000002</v>
      </c>
      <c r="N226" s="63">
        <v>2602434.94</v>
      </c>
      <c r="O226" s="63">
        <v>998244.5</v>
      </c>
      <c r="P226" s="63">
        <v>0</v>
      </c>
      <c r="Q226" s="63">
        <v>0</v>
      </c>
      <c r="R226" s="63">
        <v>0</v>
      </c>
      <c r="ALN226" s="6"/>
    </row>
    <row r="227" spans="1:1002" ht="36.6" customHeight="1" x14ac:dyDescent="0.25">
      <c r="A227" s="75" t="s">
        <v>789</v>
      </c>
      <c r="B227" s="76" t="s">
        <v>303</v>
      </c>
      <c r="C227" s="76" t="s">
        <v>58</v>
      </c>
      <c r="D227" s="76" t="s">
        <v>770</v>
      </c>
      <c r="E227" s="57" t="s">
        <v>790</v>
      </c>
      <c r="F227" s="58" t="s">
        <v>791</v>
      </c>
      <c r="G227" s="97">
        <v>860811.93</v>
      </c>
      <c r="H227" s="73">
        <v>860811.93</v>
      </c>
      <c r="I227" s="73">
        <v>0</v>
      </c>
      <c r="J227" s="74">
        <v>0</v>
      </c>
      <c r="K227" s="63">
        <v>96154</v>
      </c>
      <c r="L227" s="63">
        <v>270000</v>
      </c>
      <c r="M227" s="63">
        <v>172028</v>
      </c>
      <c r="N227" s="63">
        <v>322629.93</v>
      </c>
      <c r="O227" s="63">
        <v>0</v>
      </c>
      <c r="P227" s="63">
        <v>0</v>
      </c>
      <c r="Q227" s="63">
        <v>0</v>
      </c>
      <c r="R227" s="63">
        <v>0</v>
      </c>
      <c r="ALN227" s="6"/>
    </row>
    <row r="228" spans="1:1002" ht="36.6" customHeight="1" x14ac:dyDescent="0.25">
      <c r="A228" s="75" t="s">
        <v>768</v>
      </c>
      <c r="B228" s="76" t="s">
        <v>769</v>
      </c>
      <c r="C228" s="76" t="s">
        <v>58</v>
      </c>
      <c r="D228" s="76" t="s">
        <v>770</v>
      </c>
      <c r="E228" s="57" t="s">
        <v>771</v>
      </c>
      <c r="F228" s="58" t="s">
        <v>772</v>
      </c>
      <c r="G228" s="97">
        <v>73776.100000000006</v>
      </c>
      <c r="H228" s="73">
        <v>73776.100000000006</v>
      </c>
      <c r="I228" s="73">
        <v>0</v>
      </c>
      <c r="J228" s="74">
        <v>0</v>
      </c>
      <c r="K228" s="63">
        <v>61890.12</v>
      </c>
      <c r="L228" s="63">
        <v>11127.17</v>
      </c>
      <c r="M228" s="63">
        <v>758.81</v>
      </c>
      <c r="N228" s="63">
        <v>0</v>
      </c>
      <c r="O228" s="63">
        <v>0</v>
      </c>
      <c r="P228" s="63">
        <v>0</v>
      </c>
      <c r="Q228" s="63">
        <v>0</v>
      </c>
      <c r="R228" s="63">
        <v>0</v>
      </c>
      <c r="ALN228" s="6"/>
    </row>
    <row r="229" spans="1:1002" ht="36.6" customHeight="1" x14ac:dyDescent="0.25">
      <c r="A229" s="75" t="s">
        <v>811</v>
      </c>
      <c r="B229" s="76" t="s">
        <v>812</v>
      </c>
      <c r="C229" s="76" t="s">
        <v>58</v>
      </c>
      <c r="D229" s="76" t="s">
        <v>770</v>
      </c>
      <c r="E229" s="57" t="s">
        <v>813</v>
      </c>
      <c r="F229" s="58" t="s">
        <v>814</v>
      </c>
      <c r="G229" s="97">
        <v>650000</v>
      </c>
      <c r="H229" s="73">
        <v>650000</v>
      </c>
      <c r="I229" s="73">
        <v>0</v>
      </c>
      <c r="J229" s="74">
        <v>0</v>
      </c>
      <c r="K229" s="63">
        <v>80000</v>
      </c>
      <c r="L229" s="63">
        <v>150000</v>
      </c>
      <c r="M229" s="63">
        <v>113123</v>
      </c>
      <c r="N229" s="63">
        <v>306877</v>
      </c>
      <c r="O229" s="63">
        <v>0</v>
      </c>
      <c r="P229" s="63">
        <v>0</v>
      </c>
      <c r="Q229" s="63">
        <v>0</v>
      </c>
      <c r="R229" s="63">
        <v>0</v>
      </c>
      <c r="ALN229" s="6"/>
    </row>
    <row r="230" spans="1:1002" ht="36.6" customHeight="1" x14ac:dyDescent="0.25">
      <c r="A230" s="75" t="s">
        <v>773</v>
      </c>
      <c r="B230" s="76" t="s">
        <v>774</v>
      </c>
      <c r="C230" s="76" t="s">
        <v>58</v>
      </c>
      <c r="D230" s="76" t="s">
        <v>770</v>
      </c>
      <c r="E230" s="57" t="s">
        <v>775</v>
      </c>
      <c r="F230" s="58" t="s">
        <v>776</v>
      </c>
      <c r="G230" s="97">
        <v>1979366.07</v>
      </c>
      <c r="H230" s="73">
        <v>1979366.07</v>
      </c>
      <c r="I230" s="73">
        <v>0</v>
      </c>
      <c r="J230" s="74">
        <v>0</v>
      </c>
      <c r="K230" s="63">
        <v>844539.43</v>
      </c>
      <c r="L230" s="63">
        <v>325000</v>
      </c>
      <c r="M230" s="63">
        <v>296532</v>
      </c>
      <c r="N230" s="63">
        <v>513294.64</v>
      </c>
      <c r="O230" s="63">
        <v>0</v>
      </c>
      <c r="P230" s="63">
        <v>0</v>
      </c>
      <c r="Q230" s="63">
        <v>0</v>
      </c>
      <c r="R230" s="63">
        <v>0</v>
      </c>
      <c r="ALN230" s="6"/>
    </row>
    <row r="231" spans="1:1002" ht="36.6" customHeight="1" x14ac:dyDescent="0.25">
      <c r="A231" s="75" t="s">
        <v>815</v>
      </c>
      <c r="B231" s="76" t="s">
        <v>812</v>
      </c>
      <c r="C231" s="76" t="s">
        <v>58</v>
      </c>
      <c r="D231" s="76" t="s">
        <v>770</v>
      </c>
      <c r="E231" s="57" t="s">
        <v>816</v>
      </c>
      <c r="F231" s="58" t="s">
        <v>817</v>
      </c>
      <c r="G231" s="97">
        <v>1229722.43</v>
      </c>
      <c r="H231" s="73">
        <v>1229722.43</v>
      </c>
      <c r="I231" s="73">
        <v>0</v>
      </c>
      <c r="J231" s="74">
        <v>0</v>
      </c>
      <c r="K231" s="63">
        <v>140000</v>
      </c>
      <c r="L231" s="63">
        <v>370000</v>
      </c>
      <c r="M231" s="63">
        <v>314380</v>
      </c>
      <c r="N231" s="63">
        <v>405342.43</v>
      </c>
      <c r="O231" s="63">
        <v>0</v>
      </c>
      <c r="P231" s="63">
        <v>0</v>
      </c>
      <c r="Q231" s="63">
        <v>0</v>
      </c>
      <c r="R231" s="63">
        <v>0</v>
      </c>
      <c r="ALN231" s="6"/>
    </row>
    <row r="232" spans="1:1002" ht="36.6" customHeight="1" x14ac:dyDescent="0.25">
      <c r="A232" s="75" t="s">
        <v>672</v>
      </c>
      <c r="B232" s="76" t="s">
        <v>673</v>
      </c>
      <c r="C232" s="76" t="s">
        <v>58</v>
      </c>
      <c r="D232" s="76" t="s">
        <v>59</v>
      </c>
      <c r="E232" s="57" t="s">
        <v>674</v>
      </c>
      <c r="F232" s="58" t="s">
        <v>675</v>
      </c>
      <c r="G232" s="97">
        <v>9993111.4900000002</v>
      </c>
      <c r="H232" s="73">
        <v>9993111.4900000002</v>
      </c>
      <c r="I232" s="73">
        <v>0</v>
      </c>
      <c r="J232" s="74">
        <v>0</v>
      </c>
      <c r="K232" s="63">
        <v>2136478.52</v>
      </c>
      <c r="L232" s="63">
        <v>431110.96</v>
      </c>
      <c r="M232" s="63">
        <v>4457616.66</v>
      </c>
      <c r="N232" s="63">
        <v>2967905.35</v>
      </c>
      <c r="O232" s="63">
        <v>0</v>
      </c>
      <c r="P232" s="63">
        <v>0</v>
      </c>
      <c r="Q232" s="63">
        <v>0</v>
      </c>
      <c r="R232" s="63">
        <v>0</v>
      </c>
      <c r="ALN232" s="6"/>
    </row>
    <row r="233" spans="1:1002" ht="36.6" customHeight="1" x14ac:dyDescent="0.25">
      <c r="A233" s="75" t="s">
        <v>796</v>
      </c>
      <c r="B233" s="76" t="s">
        <v>318</v>
      </c>
      <c r="C233" s="76" t="s">
        <v>58</v>
      </c>
      <c r="D233" s="76" t="s">
        <v>770</v>
      </c>
      <c r="E233" s="57" t="s">
        <v>797</v>
      </c>
      <c r="F233" s="58" t="s">
        <v>798</v>
      </c>
      <c r="G233" s="97">
        <v>1612774.84</v>
      </c>
      <c r="H233" s="73">
        <v>1612774.84</v>
      </c>
      <c r="I233" s="73">
        <v>0</v>
      </c>
      <c r="J233" s="74">
        <v>0</v>
      </c>
      <c r="K233" s="63">
        <v>139836.54</v>
      </c>
      <c r="L233" s="63">
        <v>102544.83</v>
      </c>
      <c r="M233" s="63">
        <v>480979.71</v>
      </c>
      <c r="N233" s="63">
        <v>889413.76</v>
      </c>
      <c r="O233" s="63">
        <v>0</v>
      </c>
      <c r="P233" s="63">
        <v>0</v>
      </c>
      <c r="Q233" s="63">
        <v>0</v>
      </c>
      <c r="R233" s="63">
        <v>0</v>
      </c>
      <c r="ALN233" s="6"/>
    </row>
    <row r="234" spans="1:1002" ht="36.6" customHeight="1" x14ac:dyDescent="0.25">
      <c r="A234" s="75" t="s">
        <v>1411</v>
      </c>
      <c r="B234" s="94" t="s">
        <v>2078</v>
      </c>
      <c r="C234" s="76" t="s">
        <v>58</v>
      </c>
      <c r="D234" s="76" t="s">
        <v>59</v>
      </c>
      <c r="E234" s="57" t="s">
        <v>1412</v>
      </c>
      <c r="F234" s="58" t="s">
        <v>1413</v>
      </c>
      <c r="G234" s="97">
        <v>3335000</v>
      </c>
      <c r="H234" s="73">
        <v>3335000</v>
      </c>
      <c r="I234" s="73">
        <v>0</v>
      </c>
      <c r="J234" s="74">
        <v>0</v>
      </c>
      <c r="K234" s="63">
        <v>0</v>
      </c>
      <c r="L234" s="63">
        <v>0</v>
      </c>
      <c r="M234" s="63">
        <v>166750</v>
      </c>
      <c r="N234" s="63">
        <v>833750</v>
      </c>
      <c r="O234" s="63">
        <v>1167250</v>
      </c>
      <c r="P234" s="63">
        <v>833750</v>
      </c>
      <c r="Q234" s="63">
        <v>333500</v>
      </c>
      <c r="R234" s="63">
        <v>0</v>
      </c>
      <c r="ALN234" s="6"/>
    </row>
    <row r="235" spans="1:1002" ht="36.6" customHeight="1" x14ac:dyDescent="0.25">
      <c r="A235" s="75" t="s">
        <v>1001</v>
      </c>
      <c r="B235" s="94" t="s">
        <v>2078</v>
      </c>
      <c r="C235" s="76" t="s">
        <v>58</v>
      </c>
      <c r="D235" s="76" t="s">
        <v>59</v>
      </c>
      <c r="E235" s="57" t="s">
        <v>1002</v>
      </c>
      <c r="F235" s="58" t="s">
        <v>1003</v>
      </c>
      <c r="G235" s="97">
        <v>2585027.11</v>
      </c>
      <c r="H235" s="73">
        <v>2585027.11</v>
      </c>
      <c r="I235" s="73">
        <v>0</v>
      </c>
      <c r="J235" s="74">
        <v>0</v>
      </c>
      <c r="K235" s="63">
        <v>0</v>
      </c>
      <c r="L235" s="63">
        <v>0</v>
      </c>
      <c r="M235" s="63">
        <v>129251.36</v>
      </c>
      <c r="N235" s="63">
        <v>387754.07</v>
      </c>
      <c r="O235" s="63">
        <v>517005.42</v>
      </c>
      <c r="P235" s="63">
        <v>646256.78</v>
      </c>
      <c r="Q235" s="63">
        <v>517005.42</v>
      </c>
      <c r="R235" s="63">
        <v>387754.06</v>
      </c>
      <c r="ALN235" s="6"/>
    </row>
    <row r="236" spans="1:1002" ht="36.6" customHeight="1" x14ac:dyDescent="0.25">
      <c r="A236" s="75" t="s">
        <v>1144</v>
      </c>
      <c r="B236" s="94" t="s">
        <v>2078</v>
      </c>
      <c r="C236" s="76" t="s">
        <v>58</v>
      </c>
      <c r="D236" s="76" t="s">
        <v>59</v>
      </c>
      <c r="E236" s="57" t="s">
        <v>1145</v>
      </c>
      <c r="F236" s="58" t="s">
        <v>1146</v>
      </c>
      <c r="G236" s="97">
        <v>1060000</v>
      </c>
      <c r="H236" s="73">
        <v>1060000</v>
      </c>
      <c r="I236" s="73">
        <v>0</v>
      </c>
      <c r="J236" s="74">
        <v>0</v>
      </c>
      <c r="K236" s="63">
        <v>179683.12</v>
      </c>
      <c r="L236" s="63">
        <v>159000</v>
      </c>
      <c r="M236" s="63">
        <v>212000</v>
      </c>
      <c r="N236" s="63">
        <v>265000</v>
      </c>
      <c r="O236" s="63">
        <v>244316.88</v>
      </c>
      <c r="P236" s="63">
        <v>0</v>
      </c>
      <c r="Q236" s="63">
        <v>0</v>
      </c>
      <c r="R236" s="63">
        <v>0</v>
      </c>
      <c r="ALN236" s="6"/>
    </row>
    <row r="237" spans="1:1002" s="91" customFormat="1" ht="36.6" customHeight="1" x14ac:dyDescent="0.25">
      <c r="A237" s="75" t="s">
        <v>1132</v>
      </c>
      <c r="B237" s="94" t="s">
        <v>2078</v>
      </c>
      <c r="C237" s="76" t="s">
        <v>58</v>
      </c>
      <c r="D237" s="76" t="s">
        <v>59</v>
      </c>
      <c r="E237" s="57" t="s">
        <v>1133</v>
      </c>
      <c r="F237" s="58" t="s">
        <v>1134</v>
      </c>
      <c r="G237" s="97">
        <v>1321889.95</v>
      </c>
      <c r="H237" s="73">
        <v>1239183.43</v>
      </c>
      <c r="I237" s="73">
        <v>82706.520000000019</v>
      </c>
      <c r="J237" s="74">
        <v>0</v>
      </c>
      <c r="K237" s="63">
        <v>5375.32</v>
      </c>
      <c r="L237" s="63">
        <v>185877.51</v>
      </c>
      <c r="M237" s="63">
        <v>247836.69</v>
      </c>
      <c r="N237" s="63">
        <v>309795.86</v>
      </c>
      <c r="O237" s="63">
        <v>247836.69</v>
      </c>
      <c r="P237" s="63">
        <v>185877.51</v>
      </c>
      <c r="Q237" s="63">
        <v>56583.85</v>
      </c>
      <c r="R237" s="63">
        <v>0</v>
      </c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  <c r="DU237" s="25"/>
      <c r="DV237" s="25"/>
      <c r="DW237" s="25"/>
      <c r="DX237" s="25"/>
      <c r="DY237" s="25"/>
      <c r="DZ237" s="25"/>
      <c r="EA237" s="25"/>
      <c r="EB237" s="25"/>
      <c r="EC237" s="25"/>
      <c r="ED237" s="25"/>
      <c r="EE237" s="25"/>
      <c r="EF237" s="25"/>
      <c r="EG237" s="25"/>
      <c r="EH237" s="25"/>
      <c r="EI237" s="25"/>
      <c r="EJ237" s="25"/>
      <c r="EK237" s="25"/>
      <c r="EL237" s="25"/>
      <c r="EM237" s="25"/>
      <c r="EN237" s="25"/>
      <c r="EO237" s="25"/>
      <c r="EP237" s="25"/>
      <c r="EQ237" s="25"/>
      <c r="ER237" s="25"/>
      <c r="ES237" s="25"/>
      <c r="ET237" s="25"/>
      <c r="EU237" s="25"/>
      <c r="EV237" s="25"/>
      <c r="EW237" s="25"/>
      <c r="EX237" s="25"/>
      <c r="EY237" s="25"/>
      <c r="EZ237" s="25"/>
      <c r="FA237" s="25"/>
      <c r="FB237" s="25"/>
      <c r="FC237" s="25"/>
      <c r="FD237" s="25"/>
      <c r="FE237" s="25"/>
      <c r="FF237" s="25"/>
      <c r="FG237" s="25"/>
      <c r="FH237" s="25"/>
      <c r="FI237" s="25"/>
      <c r="FJ237" s="25"/>
      <c r="FK237" s="25"/>
      <c r="FL237" s="25"/>
      <c r="FM237" s="25"/>
      <c r="FN237" s="25"/>
      <c r="FO237" s="25"/>
      <c r="FP237" s="25"/>
      <c r="FQ237" s="25"/>
      <c r="FR237" s="25"/>
      <c r="FS237" s="25"/>
      <c r="FT237" s="25"/>
      <c r="FU237" s="25"/>
      <c r="FV237" s="25"/>
      <c r="FW237" s="25"/>
      <c r="FX237" s="25"/>
      <c r="FY237" s="25"/>
      <c r="FZ237" s="25"/>
      <c r="GA237" s="25"/>
      <c r="GB237" s="25"/>
      <c r="GC237" s="25"/>
      <c r="GD237" s="25"/>
      <c r="GE237" s="25"/>
      <c r="GF237" s="25"/>
      <c r="GG237" s="25"/>
      <c r="GH237" s="25"/>
      <c r="GI237" s="25"/>
      <c r="GJ237" s="25"/>
      <c r="GK237" s="25"/>
      <c r="GL237" s="25"/>
      <c r="GM237" s="25"/>
      <c r="GN237" s="25"/>
      <c r="GO237" s="25"/>
      <c r="GP237" s="25"/>
      <c r="GQ237" s="25"/>
      <c r="GR237" s="25"/>
      <c r="GS237" s="25"/>
      <c r="GT237" s="25"/>
      <c r="GU237" s="25"/>
      <c r="GV237" s="25"/>
      <c r="GW237" s="25"/>
      <c r="GX237" s="25"/>
      <c r="GY237" s="25"/>
      <c r="GZ237" s="25"/>
      <c r="HA237" s="25"/>
      <c r="HB237" s="25"/>
      <c r="HC237" s="25"/>
      <c r="HD237" s="25"/>
      <c r="HE237" s="25"/>
      <c r="HF237" s="25"/>
      <c r="HG237" s="25"/>
      <c r="HH237" s="25"/>
      <c r="HI237" s="25"/>
      <c r="HJ237" s="25"/>
      <c r="HK237" s="25"/>
      <c r="HL237" s="25"/>
      <c r="HM237" s="25"/>
      <c r="HN237" s="25"/>
      <c r="HO237" s="25"/>
      <c r="HP237" s="25"/>
      <c r="HQ237" s="25"/>
      <c r="HR237" s="25"/>
      <c r="HS237" s="25"/>
      <c r="HT237" s="25"/>
      <c r="HU237" s="25"/>
      <c r="HV237" s="25"/>
      <c r="HW237" s="25"/>
      <c r="HX237" s="25"/>
      <c r="HY237" s="25"/>
      <c r="HZ237" s="25"/>
      <c r="IA237" s="25"/>
      <c r="IB237" s="25"/>
      <c r="IC237" s="25"/>
      <c r="ID237" s="25"/>
      <c r="IE237" s="25"/>
      <c r="IF237" s="25"/>
      <c r="IG237" s="25"/>
      <c r="IH237" s="25"/>
      <c r="II237" s="25"/>
      <c r="IJ237" s="25"/>
      <c r="IK237" s="25"/>
      <c r="IL237" s="25"/>
      <c r="IM237" s="25"/>
      <c r="IN237" s="25"/>
      <c r="IO237" s="25"/>
      <c r="IP237" s="25"/>
      <c r="IQ237" s="25"/>
      <c r="IR237" s="25"/>
      <c r="IS237" s="25"/>
      <c r="IT237" s="25"/>
      <c r="IU237" s="25"/>
      <c r="IV237" s="25"/>
      <c r="IW237" s="25"/>
      <c r="IX237" s="25"/>
      <c r="IY237" s="25"/>
      <c r="IZ237" s="25"/>
      <c r="JA237" s="25"/>
      <c r="JB237" s="25"/>
      <c r="JC237" s="25"/>
      <c r="JD237" s="25"/>
      <c r="JE237" s="25"/>
      <c r="JF237" s="25"/>
      <c r="JG237" s="25"/>
      <c r="JH237" s="25"/>
      <c r="JI237" s="25"/>
      <c r="JJ237" s="25"/>
      <c r="JK237" s="25"/>
      <c r="JL237" s="25"/>
      <c r="JM237" s="25"/>
      <c r="JN237" s="25"/>
      <c r="JO237" s="25"/>
      <c r="JP237" s="25"/>
      <c r="JQ237" s="25"/>
      <c r="JR237" s="25"/>
      <c r="JS237" s="25"/>
      <c r="JT237" s="25"/>
      <c r="JU237" s="25"/>
      <c r="JV237" s="25"/>
      <c r="JW237" s="25"/>
      <c r="JX237" s="25"/>
      <c r="JY237" s="25"/>
      <c r="JZ237" s="25"/>
      <c r="KA237" s="25"/>
      <c r="KB237" s="25"/>
      <c r="KC237" s="25"/>
      <c r="KD237" s="25"/>
      <c r="KE237" s="25"/>
      <c r="KF237" s="25"/>
      <c r="KG237" s="25"/>
      <c r="KH237" s="25"/>
      <c r="KI237" s="25"/>
      <c r="KJ237" s="25"/>
      <c r="KK237" s="25"/>
      <c r="KL237" s="25"/>
      <c r="KM237" s="25"/>
      <c r="KN237" s="25"/>
      <c r="KO237" s="25"/>
      <c r="KP237" s="25"/>
      <c r="KQ237" s="25"/>
      <c r="KR237" s="25"/>
      <c r="KS237" s="25"/>
      <c r="KT237" s="25"/>
      <c r="KU237" s="25"/>
      <c r="KV237" s="25"/>
      <c r="KW237" s="25"/>
      <c r="KX237" s="25"/>
      <c r="KY237" s="25"/>
      <c r="KZ237" s="25"/>
      <c r="LA237" s="25"/>
      <c r="LB237" s="25"/>
      <c r="LC237" s="25"/>
      <c r="LD237" s="25"/>
      <c r="LE237" s="25"/>
      <c r="LF237" s="25"/>
      <c r="LG237" s="25"/>
      <c r="LH237" s="25"/>
      <c r="LI237" s="25"/>
      <c r="LJ237" s="25"/>
      <c r="LK237" s="25"/>
      <c r="LL237" s="25"/>
      <c r="LM237" s="25"/>
      <c r="LN237" s="25"/>
      <c r="LO237" s="25"/>
      <c r="LP237" s="25"/>
      <c r="LQ237" s="25"/>
      <c r="LR237" s="25"/>
      <c r="LS237" s="25"/>
      <c r="LT237" s="25"/>
      <c r="LU237" s="25"/>
      <c r="LV237" s="25"/>
      <c r="LW237" s="25"/>
      <c r="LX237" s="25"/>
      <c r="LY237" s="25"/>
      <c r="LZ237" s="25"/>
      <c r="MA237" s="25"/>
      <c r="MB237" s="25"/>
      <c r="MC237" s="25"/>
      <c r="MD237" s="25"/>
      <c r="ME237" s="25"/>
      <c r="MF237" s="25"/>
      <c r="MG237" s="25"/>
      <c r="MH237" s="25"/>
      <c r="MI237" s="25"/>
      <c r="MJ237" s="25"/>
      <c r="MK237" s="25"/>
      <c r="ML237" s="25"/>
      <c r="MM237" s="25"/>
      <c r="MN237" s="25"/>
      <c r="MO237" s="25"/>
      <c r="MP237" s="25"/>
      <c r="MQ237" s="25"/>
      <c r="MR237" s="25"/>
      <c r="MS237" s="25"/>
      <c r="MT237" s="25"/>
      <c r="MU237" s="25"/>
      <c r="MV237" s="25"/>
      <c r="MW237" s="25"/>
      <c r="MX237" s="25"/>
      <c r="MY237" s="25"/>
      <c r="MZ237" s="25"/>
      <c r="NA237" s="25"/>
      <c r="NB237" s="25"/>
      <c r="NC237" s="25"/>
      <c r="ND237" s="25"/>
      <c r="NE237" s="25"/>
      <c r="NF237" s="25"/>
      <c r="NG237" s="25"/>
      <c r="NH237" s="25"/>
      <c r="NI237" s="25"/>
      <c r="NJ237" s="25"/>
      <c r="NK237" s="25"/>
      <c r="NL237" s="25"/>
      <c r="NM237" s="25"/>
      <c r="NN237" s="25"/>
      <c r="NO237" s="25"/>
      <c r="NP237" s="25"/>
      <c r="NQ237" s="25"/>
      <c r="NR237" s="25"/>
      <c r="NS237" s="25"/>
      <c r="NT237" s="25"/>
      <c r="NU237" s="25"/>
      <c r="NV237" s="25"/>
      <c r="NW237" s="25"/>
      <c r="NX237" s="25"/>
      <c r="NY237" s="25"/>
      <c r="NZ237" s="25"/>
      <c r="OA237" s="25"/>
      <c r="OB237" s="25"/>
      <c r="OC237" s="25"/>
      <c r="OD237" s="25"/>
      <c r="OE237" s="25"/>
      <c r="OF237" s="25"/>
      <c r="OG237" s="25"/>
      <c r="OH237" s="25"/>
      <c r="OI237" s="25"/>
      <c r="OJ237" s="25"/>
      <c r="OK237" s="25"/>
      <c r="OL237" s="25"/>
      <c r="OM237" s="25"/>
      <c r="ON237" s="25"/>
      <c r="OO237" s="25"/>
      <c r="OP237" s="25"/>
      <c r="OQ237" s="25"/>
      <c r="OR237" s="25"/>
      <c r="OS237" s="25"/>
      <c r="OT237" s="25"/>
      <c r="OU237" s="25"/>
      <c r="OV237" s="25"/>
      <c r="OW237" s="25"/>
      <c r="OX237" s="25"/>
      <c r="OY237" s="25"/>
      <c r="OZ237" s="25"/>
      <c r="PA237" s="25"/>
      <c r="PB237" s="25"/>
      <c r="PC237" s="25"/>
      <c r="PD237" s="25"/>
      <c r="PE237" s="25"/>
      <c r="PF237" s="25"/>
      <c r="PG237" s="25"/>
      <c r="PH237" s="25"/>
      <c r="PI237" s="25"/>
      <c r="PJ237" s="25"/>
      <c r="PK237" s="25"/>
      <c r="PL237" s="25"/>
      <c r="PM237" s="25"/>
      <c r="PN237" s="25"/>
      <c r="PO237" s="25"/>
      <c r="PP237" s="25"/>
      <c r="PQ237" s="25"/>
      <c r="PR237" s="25"/>
      <c r="PS237" s="25"/>
      <c r="PT237" s="25"/>
      <c r="PU237" s="25"/>
      <c r="PV237" s="25"/>
      <c r="PW237" s="25"/>
      <c r="PX237" s="25"/>
      <c r="PY237" s="25"/>
      <c r="PZ237" s="25"/>
      <c r="QA237" s="25"/>
      <c r="QB237" s="25"/>
      <c r="QC237" s="25"/>
      <c r="QD237" s="25"/>
      <c r="QE237" s="25"/>
      <c r="QF237" s="25"/>
      <c r="QG237" s="25"/>
      <c r="QH237" s="25"/>
      <c r="QI237" s="25"/>
      <c r="QJ237" s="25"/>
      <c r="QK237" s="25"/>
      <c r="QL237" s="25"/>
      <c r="QM237" s="25"/>
      <c r="QN237" s="25"/>
      <c r="QO237" s="25"/>
      <c r="QP237" s="25"/>
      <c r="QQ237" s="25"/>
      <c r="QR237" s="25"/>
      <c r="QS237" s="25"/>
      <c r="QT237" s="25"/>
      <c r="QU237" s="25"/>
      <c r="QV237" s="25"/>
      <c r="QW237" s="25"/>
      <c r="QX237" s="25"/>
      <c r="QY237" s="25"/>
      <c r="QZ237" s="25"/>
      <c r="RA237" s="25"/>
      <c r="RB237" s="25"/>
      <c r="RC237" s="25"/>
      <c r="RD237" s="25"/>
      <c r="RE237" s="25"/>
      <c r="RF237" s="25"/>
      <c r="RG237" s="25"/>
      <c r="RH237" s="25"/>
      <c r="RI237" s="25"/>
      <c r="RJ237" s="25"/>
      <c r="RK237" s="25"/>
      <c r="RL237" s="25"/>
      <c r="RM237" s="25"/>
      <c r="RN237" s="25"/>
      <c r="RO237" s="25"/>
      <c r="RP237" s="25"/>
      <c r="RQ237" s="25"/>
      <c r="RR237" s="25"/>
      <c r="RS237" s="25"/>
      <c r="RT237" s="25"/>
      <c r="RU237" s="25"/>
      <c r="RV237" s="25"/>
      <c r="RW237" s="25"/>
      <c r="RX237" s="25"/>
      <c r="RY237" s="25"/>
      <c r="RZ237" s="25"/>
      <c r="SA237" s="25"/>
      <c r="SB237" s="25"/>
      <c r="SC237" s="25"/>
      <c r="SD237" s="25"/>
      <c r="SE237" s="25"/>
      <c r="SF237" s="25"/>
      <c r="SG237" s="25"/>
      <c r="SH237" s="25"/>
      <c r="SI237" s="25"/>
      <c r="SJ237" s="25"/>
      <c r="SK237" s="25"/>
      <c r="SL237" s="25"/>
      <c r="SM237" s="25"/>
      <c r="SN237" s="25"/>
      <c r="SO237" s="25"/>
      <c r="SP237" s="25"/>
      <c r="SQ237" s="25"/>
      <c r="SR237" s="25"/>
      <c r="SS237" s="25"/>
      <c r="ST237" s="25"/>
      <c r="SU237" s="25"/>
      <c r="SV237" s="25"/>
      <c r="SW237" s="25"/>
      <c r="SX237" s="25"/>
      <c r="SY237" s="25"/>
      <c r="SZ237" s="25"/>
      <c r="TA237" s="25"/>
      <c r="TB237" s="25"/>
      <c r="TC237" s="25"/>
      <c r="TD237" s="25"/>
      <c r="TE237" s="25"/>
      <c r="TF237" s="25"/>
      <c r="TG237" s="25"/>
      <c r="TH237" s="25"/>
      <c r="TI237" s="25"/>
      <c r="TJ237" s="25"/>
      <c r="TK237" s="25"/>
      <c r="TL237" s="25"/>
      <c r="TM237" s="25"/>
      <c r="TN237" s="25"/>
      <c r="TO237" s="25"/>
      <c r="TP237" s="25"/>
      <c r="TQ237" s="25"/>
      <c r="TR237" s="25"/>
      <c r="TS237" s="25"/>
      <c r="TT237" s="25"/>
      <c r="TU237" s="25"/>
      <c r="TV237" s="25"/>
      <c r="TW237" s="25"/>
      <c r="TX237" s="25"/>
      <c r="TY237" s="25"/>
      <c r="TZ237" s="25"/>
      <c r="UA237" s="25"/>
      <c r="UB237" s="25"/>
      <c r="UC237" s="25"/>
      <c r="UD237" s="25"/>
      <c r="UE237" s="25"/>
      <c r="UF237" s="25"/>
      <c r="UG237" s="25"/>
      <c r="UH237" s="25"/>
      <c r="UI237" s="25"/>
      <c r="UJ237" s="25"/>
      <c r="UK237" s="25"/>
      <c r="UL237" s="25"/>
      <c r="UM237" s="25"/>
      <c r="UN237" s="25"/>
      <c r="UO237" s="25"/>
      <c r="UP237" s="25"/>
      <c r="UQ237" s="25"/>
      <c r="UR237" s="25"/>
      <c r="US237" s="25"/>
      <c r="UT237" s="25"/>
      <c r="UU237" s="25"/>
      <c r="UV237" s="25"/>
      <c r="UW237" s="25"/>
      <c r="UX237" s="25"/>
      <c r="UY237" s="25"/>
      <c r="UZ237" s="25"/>
      <c r="VA237" s="25"/>
      <c r="VB237" s="25"/>
      <c r="VC237" s="25"/>
      <c r="VD237" s="25"/>
      <c r="VE237" s="25"/>
      <c r="VF237" s="25"/>
      <c r="VG237" s="25"/>
      <c r="VH237" s="25"/>
      <c r="VI237" s="25"/>
      <c r="VJ237" s="25"/>
      <c r="VK237" s="25"/>
      <c r="VL237" s="25"/>
      <c r="VM237" s="25"/>
      <c r="VN237" s="25"/>
      <c r="VO237" s="25"/>
      <c r="VP237" s="25"/>
      <c r="VQ237" s="25"/>
      <c r="VR237" s="25"/>
      <c r="VS237" s="25"/>
      <c r="VT237" s="25"/>
      <c r="VU237" s="25"/>
      <c r="VV237" s="25"/>
      <c r="VW237" s="25"/>
      <c r="VX237" s="25"/>
      <c r="VY237" s="25"/>
      <c r="VZ237" s="25"/>
      <c r="WA237" s="25"/>
      <c r="WB237" s="25"/>
      <c r="WC237" s="25"/>
      <c r="WD237" s="25"/>
      <c r="WE237" s="25"/>
      <c r="WF237" s="25"/>
      <c r="WG237" s="25"/>
      <c r="WH237" s="25"/>
      <c r="WI237" s="25"/>
      <c r="WJ237" s="25"/>
      <c r="WK237" s="25"/>
      <c r="WL237" s="25"/>
      <c r="WM237" s="25"/>
      <c r="WN237" s="25"/>
      <c r="WO237" s="25"/>
      <c r="WP237" s="25"/>
      <c r="WQ237" s="25"/>
      <c r="WR237" s="25"/>
      <c r="WS237" s="25"/>
      <c r="WT237" s="25"/>
      <c r="WU237" s="25"/>
      <c r="WV237" s="25"/>
      <c r="WW237" s="25"/>
      <c r="WX237" s="25"/>
      <c r="WY237" s="25"/>
      <c r="WZ237" s="25"/>
      <c r="XA237" s="25"/>
      <c r="XB237" s="25"/>
      <c r="XC237" s="25"/>
      <c r="XD237" s="25"/>
      <c r="XE237" s="25"/>
      <c r="XF237" s="25"/>
      <c r="XG237" s="25"/>
      <c r="XH237" s="25"/>
      <c r="XI237" s="25"/>
      <c r="XJ237" s="25"/>
      <c r="XK237" s="25"/>
      <c r="XL237" s="25"/>
      <c r="XM237" s="25"/>
      <c r="XN237" s="25"/>
      <c r="XO237" s="25"/>
      <c r="XP237" s="25"/>
      <c r="XQ237" s="25"/>
      <c r="XR237" s="25"/>
      <c r="XS237" s="25"/>
      <c r="XT237" s="25"/>
      <c r="XU237" s="25"/>
      <c r="XV237" s="25"/>
      <c r="XW237" s="25"/>
      <c r="XX237" s="25"/>
      <c r="XY237" s="25"/>
      <c r="XZ237" s="25"/>
      <c r="YA237" s="25"/>
      <c r="YB237" s="25"/>
      <c r="YC237" s="25"/>
      <c r="YD237" s="25"/>
      <c r="YE237" s="25"/>
      <c r="YF237" s="25"/>
      <c r="YG237" s="25"/>
      <c r="YH237" s="25"/>
      <c r="YI237" s="25"/>
      <c r="YJ237" s="25"/>
      <c r="YK237" s="25"/>
      <c r="YL237" s="25"/>
      <c r="YM237" s="25"/>
      <c r="YN237" s="25"/>
      <c r="YO237" s="25"/>
      <c r="YP237" s="25"/>
      <c r="YQ237" s="25"/>
      <c r="YR237" s="25"/>
      <c r="YS237" s="25"/>
      <c r="YT237" s="25"/>
      <c r="YU237" s="25"/>
      <c r="YV237" s="25"/>
      <c r="YW237" s="25"/>
      <c r="YX237" s="25"/>
      <c r="YY237" s="25"/>
      <c r="YZ237" s="25"/>
      <c r="ZA237" s="25"/>
      <c r="ZB237" s="25"/>
      <c r="ZC237" s="25"/>
      <c r="ZD237" s="25"/>
      <c r="ZE237" s="25"/>
      <c r="ZF237" s="25"/>
      <c r="ZG237" s="25"/>
      <c r="ZH237" s="25"/>
      <c r="ZI237" s="25"/>
      <c r="ZJ237" s="25"/>
      <c r="ZK237" s="25"/>
      <c r="ZL237" s="25"/>
      <c r="ZM237" s="25"/>
      <c r="ZN237" s="25"/>
      <c r="ZO237" s="25"/>
      <c r="ZP237" s="25"/>
      <c r="ZQ237" s="25"/>
      <c r="ZR237" s="25"/>
      <c r="ZS237" s="25"/>
      <c r="ZT237" s="25"/>
      <c r="ZU237" s="25"/>
      <c r="ZV237" s="25"/>
      <c r="ZW237" s="25"/>
      <c r="ZX237" s="25"/>
      <c r="ZY237" s="25"/>
      <c r="ZZ237" s="25"/>
      <c r="AAA237" s="25"/>
      <c r="AAB237" s="25"/>
      <c r="AAC237" s="25"/>
      <c r="AAD237" s="25"/>
      <c r="AAE237" s="25"/>
      <c r="AAF237" s="25"/>
      <c r="AAG237" s="25"/>
      <c r="AAH237" s="25"/>
      <c r="AAI237" s="25"/>
      <c r="AAJ237" s="25"/>
      <c r="AAK237" s="25"/>
      <c r="AAL237" s="25"/>
      <c r="AAM237" s="25"/>
      <c r="AAN237" s="25"/>
      <c r="AAO237" s="25"/>
      <c r="AAP237" s="25"/>
      <c r="AAQ237" s="25"/>
      <c r="AAR237" s="25"/>
      <c r="AAS237" s="25"/>
      <c r="AAT237" s="25"/>
      <c r="AAU237" s="25"/>
      <c r="AAV237" s="25"/>
      <c r="AAW237" s="25"/>
      <c r="AAX237" s="25"/>
      <c r="AAY237" s="25"/>
      <c r="AAZ237" s="25"/>
      <c r="ABA237" s="25"/>
      <c r="ABB237" s="25"/>
      <c r="ABC237" s="25"/>
      <c r="ABD237" s="25"/>
      <c r="ABE237" s="25"/>
      <c r="ABF237" s="25"/>
      <c r="ABG237" s="25"/>
      <c r="ABH237" s="25"/>
      <c r="ABI237" s="25"/>
      <c r="ABJ237" s="25"/>
      <c r="ABK237" s="25"/>
      <c r="ABL237" s="25"/>
      <c r="ABM237" s="25"/>
      <c r="ABN237" s="25"/>
      <c r="ABO237" s="25"/>
      <c r="ABP237" s="25"/>
      <c r="ABQ237" s="25"/>
      <c r="ABR237" s="25"/>
      <c r="ABS237" s="25"/>
      <c r="ABT237" s="25"/>
      <c r="ABU237" s="25"/>
      <c r="ABV237" s="25"/>
      <c r="ABW237" s="25"/>
      <c r="ABX237" s="25"/>
      <c r="ABY237" s="25"/>
      <c r="ABZ237" s="25"/>
      <c r="ACA237" s="25"/>
      <c r="ACB237" s="25"/>
      <c r="ACC237" s="25"/>
      <c r="ACD237" s="25"/>
      <c r="ACE237" s="25"/>
      <c r="ACF237" s="25"/>
      <c r="ACG237" s="25"/>
      <c r="ACH237" s="25"/>
      <c r="ACI237" s="25"/>
      <c r="ACJ237" s="25"/>
      <c r="ACK237" s="25"/>
      <c r="ACL237" s="25"/>
      <c r="ACM237" s="25"/>
      <c r="ACN237" s="25"/>
      <c r="ACO237" s="25"/>
      <c r="ACP237" s="25"/>
      <c r="ACQ237" s="25"/>
      <c r="ACR237" s="25"/>
      <c r="ACS237" s="25"/>
      <c r="ACT237" s="25"/>
      <c r="ACU237" s="25"/>
      <c r="ACV237" s="25"/>
      <c r="ACW237" s="25"/>
      <c r="ACX237" s="25"/>
      <c r="ACY237" s="25"/>
      <c r="ACZ237" s="25"/>
      <c r="ADA237" s="25"/>
      <c r="ADB237" s="25"/>
      <c r="ADC237" s="25"/>
      <c r="ADD237" s="25"/>
      <c r="ADE237" s="25"/>
      <c r="ADF237" s="25"/>
      <c r="ADG237" s="25"/>
      <c r="ADH237" s="25"/>
      <c r="ADI237" s="25"/>
      <c r="ADJ237" s="25"/>
      <c r="ADK237" s="25"/>
      <c r="ADL237" s="25"/>
      <c r="ADM237" s="25"/>
      <c r="ADN237" s="25"/>
      <c r="ADO237" s="25"/>
      <c r="ADP237" s="25"/>
      <c r="ADQ237" s="25"/>
      <c r="ADR237" s="25"/>
      <c r="ADS237" s="25"/>
      <c r="ADT237" s="25"/>
      <c r="ADU237" s="25"/>
      <c r="ADV237" s="25"/>
      <c r="ADW237" s="25"/>
      <c r="ADX237" s="25"/>
      <c r="ADY237" s="25"/>
      <c r="ADZ237" s="25"/>
      <c r="AEA237" s="25"/>
      <c r="AEB237" s="25"/>
      <c r="AEC237" s="25"/>
      <c r="AED237" s="25"/>
      <c r="AEE237" s="25"/>
      <c r="AEF237" s="25"/>
      <c r="AEG237" s="25"/>
      <c r="AEH237" s="25"/>
      <c r="AEI237" s="25"/>
      <c r="AEJ237" s="25"/>
      <c r="AEK237" s="25"/>
      <c r="AEL237" s="25"/>
      <c r="AEM237" s="25"/>
      <c r="AEN237" s="25"/>
      <c r="AEO237" s="25"/>
      <c r="AEP237" s="25"/>
      <c r="AEQ237" s="25"/>
      <c r="AER237" s="25"/>
      <c r="AES237" s="25"/>
      <c r="AET237" s="25"/>
      <c r="AEU237" s="25"/>
      <c r="AEV237" s="25"/>
      <c r="AEW237" s="25"/>
      <c r="AEX237" s="25"/>
      <c r="AEY237" s="25"/>
      <c r="AEZ237" s="25"/>
      <c r="AFA237" s="25"/>
      <c r="AFB237" s="25"/>
      <c r="AFC237" s="25"/>
      <c r="AFD237" s="25"/>
      <c r="AFE237" s="25"/>
      <c r="AFF237" s="25"/>
      <c r="AFG237" s="25"/>
      <c r="AFH237" s="25"/>
      <c r="AFI237" s="25"/>
      <c r="AFJ237" s="25"/>
      <c r="AFK237" s="25"/>
      <c r="AFL237" s="25"/>
      <c r="AFM237" s="25"/>
      <c r="AFN237" s="25"/>
      <c r="AFO237" s="25"/>
      <c r="AFP237" s="25"/>
      <c r="AFQ237" s="25"/>
      <c r="AFR237" s="25"/>
      <c r="AFS237" s="25"/>
      <c r="AFT237" s="25"/>
      <c r="AFU237" s="25"/>
      <c r="AFV237" s="25"/>
      <c r="AFW237" s="25"/>
      <c r="AFX237" s="25"/>
      <c r="AFY237" s="25"/>
      <c r="AFZ237" s="25"/>
      <c r="AGA237" s="25"/>
      <c r="AGB237" s="25"/>
      <c r="AGC237" s="25"/>
      <c r="AGD237" s="25"/>
      <c r="AGE237" s="25"/>
      <c r="AGF237" s="25"/>
      <c r="AGG237" s="25"/>
      <c r="AGH237" s="25"/>
      <c r="AGI237" s="25"/>
      <c r="AGJ237" s="25"/>
      <c r="AGK237" s="25"/>
      <c r="AGL237" s="25"/>
      <c r="AGM237" s="25"/>
      <c r="AGN237" s="25"/>
      <c r="AGO237" s="25"/>
      <c r="AGP237" s="25"/>
      <c r="AGQ237" s="25"/>
      <c r="AGR237" s="25"/>
      <c r="AGS237" s="25"/>
      <c r="AGT237" s="25"/>
      <c r="AGU237" s="25"/>
      <c r="AGV237" s="25"/>
      <c r="AGW237" s="25"/>
      <c r="AGX237" s="25"/>
      <c r="AGY237" s="25"/>
      <c r="AGZ237" s="25"/>
      <c r="AHA237" s="25"/>
      <c r="AHB237" s="25"/>
      <c r="AHC237" s="25"/>
      <c r="AHD237" s="25"/>
      <c r="AHE237" s="25"/>
      <c r="AHF237" s="25"/>
      <c r="AHG237" s="25"/>
      <c r="AHH237" s="25"/>
      <c r="AHI237" s="25"/>
      <c r="AHJ237" s="25"/>
      <c r="AHK237" s="25"/>
      <c r="AHL237" s="25"/>
      <c r="AHM237" s="25"/>
      <c r="AHN237" s="25"/>
      <c r="AHO237" s="25"/>
      <c r="AHP237" s="25"/>
      <c r="AHQ237" s="25"/>
      <c r="AHR237" s="25"/>
      <c r="AHS237" s="25"/>
      <c r="AHT237" s="25"/>
      <c r="AHU237" s="25"/>
      <c r="AHV237" s="25"/>
      <c r="AHW237" s="25"/>
      <c r="AHX237" s="25"/>
      <c r="AHY237" s="25"/>
      <c r="AHZ237" s="25"/>
      <c r="AIA237" s="25"/>
      <c r="AIB237" s="25"/>
      <c r="AIC237" s="25"/>
      <c r="AID237" s="25"/>
      <c r="AIE237" s="25"/>
      <c r="AIF237" s="25"/>
      <c r="AIG237" s="25"/>
      <c r="AIH237" s="25"/>
      <c r="AII237" s="25"/>
      <c r="AIJ237" s="25"/>
      <c r="AIK237" s="25"/>
      <c r="AIL237" s="25"/>
      <c r="AIM237" s="25"/>
      <c r="AIN237" s="25"/>
      <c r="AIO237" s="25"/>
      <c r="AIP237" s="25"/>
      <c r="AIQ237" s="25"/>
      <c r="AIR237" s="25"/>
      <c r="AIS237" s="25"/>
      <c r="AIT237" s="25"/>
      <c r="AIU237" s="25"/>
      <c r="AIV237" s="25"/>
      <c r="AIW237" s="25"/>
      <c r="AIX237" s="25"/>
      <c r="AIY237" s="25"/>
      <c r="AIZ237" s="25"/>
      <c r="AJA237" s="25"/>
      <c r="AJB237" s="25"/>
      <c r="AJC237" s="25"/>
      <c r="AJD237" s="25"/>
      <c r="AJE237" s="25"/>
      <c r="AJF237" s="25"/>
      <c r="AJG237" s="25"/>
      <c r="AJH237" s="25"/>
      <c r="AJI237" s="25"/>
      <c r="AJJ237" s="25"/>
      <c r="AJK237" s="25"/>
      <c r="AJL237" s="25"/>
      <c r="AJM237" s="25"/>
      <c r="AJN237" s="25"/>
      <c r="AJO237" s="25"/>
      <c r="AJP237" s="25"/>
      <c r="AJQ237" s="25"/>
      <c r="AJR237" s="25"/>
      <c r="AJS237" s="25"/>
      <c r="AJT237" s="25"/>
      <c r="AJU237" s="25"/>
      <c r="AJV237" s="25"/>
      <c r="AJW237" s="25"/>
      <c r="AJX237" s="25"/>
      <c r="AJY237" s="25"/>
      <c r="AJZ237" s="25"/>
      <c r="AKA237" s="25"/>
      <c r="AKB237" s="25"/>
      <c r="AKC237" s="25"/>
      <c r="AKD237" s="25"/>
      <c r="AKE237" s="25"/>
      <c r="AKF237" s="25"/>
      <c r="AKG237" s="25"/>
      <c r="AKH237" s="25"/>
      <c r="AKI237" s="25"/>
      <c r="AKJ237" s="25"/>
      <c r="AKK237" s="25"/>
      <c r="AKL237" s="25"/>
      <c r="AKM237" s="25"/>
      <c r="AKN237" s="25"/>
      <c r="AKO237" s="25"/>
      <c r="AKP237" s="25"/>
      <c r="AKQ237" s="25"/>
      <c r="AKR237" s="25"/>
      <c r="AKS237" s="25"/>
      <c r="AKT237" s="25"/>
      <c r="AKU237" s="25"/>
      <c r="AKV237" s="25"/>
      <c r="AKW237" s="25"/>
      <c r="AKX237" s="25"/>
      <c r="AKY237" s="25"/>
      <c r="AKZ237" s="25"/>
      <c r="ALA237" s="25"/>
      <c r="ALB237" s="25"/>
      <c r="ALC237" s="25"/>
      <c r="ALD237" s="25"/>
      <c r="ALE237" s="25"/>
      <c r="ALF237" s="25"/>
      <c r="ALG237" s="25"/>
      <c r="ALH237" s="25"/>
      <c r="ALI237" s="25"/>
      <c r="ALJ237" s="25"/>
      <c r="ALK237" s="25"/>
      <c r="ALL237" s="25"/>
      <c r="ALM237" s="25"/>
      <c r="ALN237" s="25"/>
    </row>
    <row r="238" spans="1:1002" ht="36.6" customHeight="1" x14ac:dyDescent="0.25">
      <c r="A238" s="75" t="s">
        <v>1162</v>
      </c>
      <c r="B238" s="94" t="s">
        <v>2078</v>
      </c>
      <c r="C238" s="76" t="s">
        <v>58</v>
      </c>
      <c r="D238" s="76" t="s">
        <v>59</v>
      </c>
      <c r="E238" s="57" t="s">
        <v>1163</v>
      </c>
      <c r="F238" s="58" t="s">
        <v>1164</v>
      </c>
      <c r="G238" s="97">
        <v>2278612.21</v>
      </c>
      <c r="H238" s="73">
        <v>2071680</v>
      </c>
      <c r="I238" s="73">
        <v>206932.20999999996</v>
      </c>
      <c r="J238" s="74">
        <v>0</v>
      </c>
      <c r="K238" s="63">
        <v>8801.41</v>
      </c>
      <c r="L238" s="63">
        <v>310752</v>
      </c>
      <c r="M238" s="63">
        <v>414336</v>
      </c>
      <c r="N238" s="63">
        <v>517920</v>
      </c>
      <c r="O238" s="63">
        <v>414336</v>
      </c>
      <c r="P238" s="63">
        <v>310752</v>
      </c>
      <c r="Q238" s="63">
        <v>94782.59</v>
      </c>
      <c r="R238" s="63">
        <v>0</v>
      </c>
      <c r="ALN238" s="6"/>
    </row>
    <row r="239" spans="1:1002" ht="36.6" customHeight="1" x14ac:dyDescent="0.25">
      <c r="A239" s="75" t="s">
        <v>1049</v>
      </c>
      <c r="B239" s="94" t="s">
        <v>2078</v>
      </c>
      <c r="C239" s="76" t="s">
        <v>58</v>
      </c>
      <c r="D239" s="76" t="s">
        <v>59</v>
      </c>
      <c r="E239" s="57" t="s">
        <v>1050</v>
      </c>
      <c r="F239" s="58" t="s">
        <v>1051</v>
      </c>
      <c r="G239" s="97">
        <v>7100000</v>
      </c>
      <c r="H239" s="73">
        <v>6748625.6200000001</v>
      </c>
      <c r="I239" s="73">
        <v>351374.37999999989</v>
      </c>
      <c r="J239" s="74">
        <v>0</v>
      </c>
      <c r="K239" s="63">
        <v>8912.06</v>
      </c>
      <c r="L239" s="63">
        <v>809835.07</v>
      </c>
      <c r="M239" s="63">
        <v>328519.21999999997</v>
      </c>
      <c r="N239" s="63">
        <v>1012293.84</v>
      </c>
      <c r="O239" s="63">
        <v>1349725.12</v>
      </c>
      <c r="P239" s="63">
        <v>1687156.41</v>
      </c>
      <c r="Q239" s="63">
        <v>1349725.12</v>
      </c>
      <c r="R239" s="63">
        <v>202458.78</v>
      </c>
      <c r="ALN239" s="6"/>
    </row>
    <row r="240" spans="1:1002" ht="36.6" customHeight="1" x14ac:dyDescent="0.25">
      <c r="A240" s="75" t="s">
        <v>1135</v>
      </c>
      <c r="B240" s="94" t="s">
        <v>2078</v>
      </c>
      <c r="C240" s="76" t="s">
        <v>58</v>
      </c>
      <c r="D240" s="76" t="s">
        <v>59</v>
      </c>
      <c r="E240" s="57" t="s">
        <v>1136</v>
      </c>
      <c r="F240" s="58" t="s">
        <v>1137</v>
      </c>
      <c r="G240" s="97">
        <v>2404614.3200000003</v>
      </c>
      <c r="H240" s="73">
        <v>2167722.4700000002</v>
      </c>
      <c r="I240" s="73">
        <v>236891.85000000009</v>
      </c>
      <c r="J240" s="74">
        <v>0</v>
      </c>
      <c r="K240" s="63">
        <v>298151.67999999999</v>
      </c>
      <c r="L240" s="63">
        <v>325158.37</v>
      </c>
      <c r="M240" s="63">
        <v>433544.49</v>
      </c>
      <c r="N240" s="63">
        <v>541930.62</v>
      </c>
      <c r="O240" s="63">
        <v>433544.49</v>
      </c>
      <c r="P240" s="63">
        <v>135392.82</v>
      </c>
      <c r="Q240" s="63">
        <v>0</v>
      </c>
      <c r="R240" s="63">
        <v>0</v>
      </c>
      <c r="ALN240" s="6"/>
    </row>
    <row r="241" spans="1:1002" ht="36.6" customHeight="1" x14ac:dyDescent="0.25">
      <c r="A241" s="75" t="s">
        <v>1615</v>
      </c>
      <c r="B241" s="94" t="s">
        <v>2078</v>
      </c>
      <c r="C241" s="76" t="s">
        <v>58</v>
      </c>
      <c r="D241" s="76" t="s">
        <v>59</v>
      </c>
      <c r="E241" s="57" t="s">
        <v>1616</v>
      </c>
      <c r="F241" s="58" t="s">
        <v>1617</v>
      </c>
      <c r="G241" s="97">
        <v>2060000</v>
      </c>
      <c r="H241" s="73">
        <v>1870782.13</v>
      </c>
      <c r="I241" s="73">
        <v>189217.87000000011</v>
      </c>
      <c r="J241" s="74">
        <v>0</v>
      </c>
      <c r="K241" s="63">
        <v>6403.81</v>
      </c>
      <c r="L241" s="63">
        <v>280617.32</v>
      </c>
      <c r="M241" s="63">
        <v>561234.64</v>
      </c>
      <c r="N241" s="63">
        <v>561234.64</v>
      </c>
      <c r="O241" s="63">
        <v>461291.72</v>
      </c>
      <c r="P241" s="63">
        <v>0</v>
      </c>
      <c r="Q241" s="63">
        <v>0</v>
      </c>
      <c r="R241" s="63">
        <v>0</v>
      </c>
      <c r="ALN241" s="6"/>
    </row>
    <row r="242" spans="1:1002" ht="36.6" customHeight="1" x14ac:dyDescent="0.25">
      <c r="A242" s="75" t="s">
        <v>1585</v>
      </c>
      <c r="B242" s="94" t="s">
        <v>2078</v>
      </c>
      <c r="C242" s="76" t="s">
        <v>58</v>
      </c>
      <c r="D242" s="76" t="s">
        <v>59</v>
      </c>
      <c r="E242" s="57" t="s">
        <v>1586</v>
      </c>
      <c r="F242" s="58" t="s">
        <v>1587</v>
      </c>
      <c r="G242" s="97">
        <v>3200000</v>
      </c>
      <c r="H242" s="73">
        <v>3200000</v>
      </c>
      <c r="I242" s="73">
        <v>0</v>
      </c>
      <c r="J242" s="74">
        <v>0</v>
      </c>
      <c r="K242" s="63">
        <v>35</v>
      </c>
      <c r="L242" s="63">
        <v>384000</v>
      </c>
      <c r="M242" s="63">
        <v>159965</v>
      </c>
      <c r="N242" s="63">
        <v>800000</v>
      </c>
      <c r="O242" s="63">
        <v>1120000</v>
      </c>
      <c r="P242" s="63">
        <v>736000</v>
      </c>
      <c r="Q242" s="63">
        <v>0</v>
      </c>
      <c r="R242" s="63">
        <v>0</v>
      </c>
      <c r="ALN242" s="6"/>
    </row>
    <row r="243" spans="1:1002" ht="36.6" customHeight="1" x14ac:dyDescent="0.25">
      <c r="A243" s="75" t="s">
        <v>1180</v>
      </c>
      <c r="B243" s="76" t="s">
        <v>2080</v>
      </c>
      <c r="C243" s="76" t="s">
        <v>58</v>
      </c>
      <c r="D243" s="76" t="s">
        <v>1087</v>
      </c>
      <c r="E243" s="57" t="s">
        <v>1181</v>
      </c>
      <c r="F243" s="58" t="s">
        <v>1182</v>
      </c>
      <c r="G243" s="97">
        <v>39881013.530000001</v>
      </c>
      <c r="H243" s="73">
        <v>39881013.530000001</v>
      </c>
      <c r="I243" s="73">
        <v>0</v>
      </c>
      <c r="J243" s="74">
        <v>0</v>
      </c>
      <c r="K243" s="63">
        <v>0</v>
      </c>
      <c r="L243" s="63">
        <v>0</v>
      </c>
      <c r="M243" s="63">
        <v>0</v>
      </c>
      <c r="N243" s="63">
        <v>1196430.4099999999</v>
      </c>
      <c r="O243" s="63">
        <v>3988101.35</v>
      </c>
      <c r="P243" s="63">
        <v>9970253.3800000008</v>
      </c>
      <c r="Q243" s="63">
        <v>13958354.74</v>
      </c>
      <c r="R243" s="63">
        <v>10767873.65</v>
      </c>
      <c r="ALN243" s="6"/>
    </row>
    <row r="244" spans="1:1002" ht="36.6" customHeight="1" x14ac:dyDescent="0.25">
      <c r="A244" s="75" t="s">
        <v>1156</v>
      </c>
      <c r="B244" s="94" t="s">
        <v>2078</v>
      </c>
      <c r="C244" s="76" t="s">
        <v>58</v>
      </c>
      <c r="D244" s="76" t="s">
        <v>59</v>
      </c>
      <c r="E244" s="57" t="s">
        <v>1157</v>
      </c>
      <c r="F244" s="58" t="s">
        <v>1158</v>
      </c>
      <c r="G244" s="97">
        <v>2350000</v>
      </c>
      <c r="H244" s="73">
        <v>2167637.7000000002</v>
      </c>
      <c r="I244" s="73">
        <v>182362.29999999981</v>
      </c>
      <c r="J244" s="74">
        <v>0</v>
      </c>
      <c r="K244" s="63">
        <v>264025.71000000002</v>
      </c>
      <c r="L244" s="63">
        <v>325145.65999999997</v>
      </c>
      <c r="M244" s="63">
        <v>386265.59999999998</v>
      </c>
      <c r="N244" s="63">
        <v>541909.43000000005</v>
      </c>
      <c r="O244" s="63">
        <v>433527.54</v>
      </c>
      <c r="P244" s="63">
        <v>216763.76</v>
      </c>
      <c r="Q244" s="63">
        <v>0</v>
      </c>
      <c r="R244" s="63">
        <v>0</v>
      </c>
      <c r="ALN244" s="6"/>
    </row>
    <row r="245" spans="1:1002" ht="36.6" customHeight="1" x14ac:dyDescent="0.25">
      <c r="A245" s="75" t="s">
        <v>1150</v>
      </c>
      <c r="B245" s="94" t="s">
        <v>2078</v>
      </c>
      <c r="C245" s="76" t="s">
        <v>58</v>
      </c>
      <c r="D245" s="76" t="s">
        <v>59</v>
      </c>
      <c r="E245" s="57" t="s">
        <v>1151</v>
      </c>
      <c r="F245" s="58" t="s">
        <v>1152</v>
      </c>
      <c r="G245" s="97">
        <v>2000000</v>
      </c>
      <c r="H245" s="73">
        <v>1905028.17</v>
      </c>
      <c r="I245" s="73">
        <v>94971.830000000075</v>
      </c>
      <c r="J245" s="74">
        <v>0</v>
      </c>
      <c r="K245" s="63">
        <v>6341.7</v>
      </c>
      <c r="L245" s="63">
        <v>285754.23</v>
      </c>
      <c r="M245" s="63">
        <v>381005.63</v>
      </c>
      <c r="N245" s="63">
        <v>476257.04</v>
      </c>
      <c r="O245" s="63">
        <v>381005.63</v>
      </c>
      <c r="P245" s="63">
        <v>374663.94</v>
      </c>
      <c r="Q245" s="63">
        <v>0</v>
      </c>
      <c r="R245" s="63">
        <v>0</v>
      </c>
      <c r="ALN245" s="6"/>
    </row>
    <row r="246" spans="1:1002" ht="36.6" customHeight="1" x14ac:dyDescent="0.25">
      <c r="A246" s="75" t="s">
        <v>1190</v>
      </c>
      <c r="B246" s="76" t="s">
        <v>2080</v>
      </c>
      <c r="C246" s="76" t="s">
        <v>58</v>
      </c>
      <c r="D246" s="76" t="s">
        <v>1087</v>
      </c>
      <c r="E246" s="57" t="s">
        <v>1191</v>
      </c>
      <c r="F246" s="58" t="s">
        <v>1192</v>
      </c>
      <c r="G246" s="97">
        <v>34121312.890000001</v>
      </c>
      <c r="H246" s="73">
        <v>34121312.890000001</v>
      </c>
      <c r="I246" s="73">
        <v>0</v>
      </c>
      <c r="J246" s="74">
        <v>0</v>
      </c>
      <c r="K246" s="63">
        <v>0</v>
      </c>
      <c r="L246" s="63">
        <v>0</v>
      </c>
      <c r="M246" s="63">
        <v>0</v>
      </c>
      <c r="N246" s="63">
        <v>1500000</v>
      </c>
      <c r="O246" s="63">
        <v>3273040.81</v>
      </c>
      <c r="P246" s="63">
        <v>12673721.039999999</v>
      </c>
      <c r="Q246" s="63">
        <v>14066238.15</v>
      </c>
      <c r="R246" s="63">
        <v>2608312.89</v>
      </c>
      <c r="ALN246" s="6"/>
    </row>
    <row r="247" spans="1:1002" ht="36.6" customHeight="1" x14ac:dyDescent="0.25">
      <c r="A247" s="75" t="s">
        <v>1197</v>
      </c>
      <c r="B247" s="76" t="s">
        <v>2080</v>
      </c>
      <c r="C247" s="76" t="s">
        <v>58</v>
      </c>
      <c r="D247" s="76" t="s">
        <v>1087</v>
      </c>
      <c r="E247" s="57" t="s">
        <v>1199</v>
      </c>
      <c r="F247" s="58" t="s">
        <v>1200</v>
      </c>
      <c r="G247" s="97">
        <v>11827900</v>
      </c>
      <c r="H247" s="73">
        <v>11827900</v>
      </c>
      <c r="I247" s="73">
        <v>0</v>
      </c>
      <c r="J247" s="74">
        <v>0</v>
      </c>
      <c r="K247" s="63">
        <v>0</v>
      </c>
      <c r="L247" s="63">
        <v>0</v>
      </c>
      <c r="M247" s="63">
        <v>0</v>
      </c>
      <c r="N247" s="63">
        <v>354837</v>
      </c>
      <c r="O247" s="63">
        <v>1182790</v>
      </c>
      <c r="P247" s="63">
        <v>2956975</v>
      </c>
      <c r="Q247" s="63">
        <v>4139765</v>
      </c>
      <c r="R247" s="63">
        <v>3193533</v>
      </c>
      <c r="ALN247" s="6"/>
    </row>
    <row r="248" spans="1:1002" ht="36.6" customHeight="1" x14ac:dyDescent="0.25">
      <c r="A248" s="75" t="s">
        <v>1138</v>
      </c>
      <c r="B248" s="94" t="s">
        <v>2078</v>
      </c>
      <c r="C248" s="76" t="s">
        <v>58</v>
      </c>
      <c r="D248" s="76" t="s">
        <v>59</v>
      </c>
      <c r="E248" s="57" t="s">
        <v>1139</v>
      </c>
      <c r="F248" s="58" t="s">
        <v>1140</v>
      </c>
      <c r="G248" s="97">
        <v>2925000</v>
      </c>
      <c r="H248" s="73">
        <v>2709195.2</v>
      </c>
      <c r="I248" s="73">
        <v>215804.79999999981</v>
      </c>
      <c r="J248" s="74">
        <v>0</v>
      </c>
      <c r="K248" s="63">
        <v>10998.37</v>
      </c>
      <c r="L248" s="63">
        <v>406379.28</v>
      </c>
      <c r="M248" s="63">
        <v>541839.04</v>
      </c>
      <c r="N248" s="63">
        <v>677298.8</v>
      </c>
      <c r="O248" s="63">
        <v>541839.04</v>
      </c>
      <c r="P248" s="63">
        <v>406379.28</v>
      </c>
      <c r="Q248" s="63">
        <v>124461.39</v>
      </c>
      <c r="R248" s="63">
        <v>0</v>
      </c>
      <c r="ALN248" s="6"/>
    </row>
    <row r="249" spans="1:1002" ht="36.6" customHeight="1" x14ac:dyDescent="0.25">
      <c r="A249" s="75" t="s">
        <v>1609</v>
      </c>
      <c r="B249" s="94" t="s">
        <v>2078</v>
      </c>
      <c r="C249" s="76" t="s">
        <v>58</v>
      </c>
      <c r="D249" s="76" t="s">
        <v>59</v>
      </c>
      <c r="E249" s="57" t="s">
        <v>1610</v>
      </c>
      <c r="F249" s="58" t="s">
        <v>1611</v>
      </c>
      <c r="G249" s="97">
        <v>2400000</v>
      </c>
      <c r="H249" s="73">
        <v>2400000</v>
      </c>
      <c r="I249" s="73">
        <v>0</v>
      </c>
      <c r="J249" s="74">
        <v>0</v>
      </c>
      <c r="K249" s="63">
        <v>0</v>
      </c>
      <c r="L249" s="63">
        <v>0</v>
      </c>
      <c r="M249" s="63">
        <v>120000</v>
      </c>
      <c r="N249" s="63">
        <v>600000</v>
      </c>
      <c r="O249" s="63">
        <v>840000</v>
      </c>
      <c r="P249" s="63">
        <v>720000</v>
      </c>
      <c r="Q249" s="63">
        <v>120000</v>
      </c>
      <c r="R249" s="63">
        <v>0</v>
      </c>
      <c r="ALN249" s="6"/>
    </row>
    <row r="250" spans="1:1002" ht="36.6" customHeight="1" x14ac:dyDescent="0.25">
      <c r="A250" s="110" t="s">
        <v>1177</v>
      </c>
      <c r="B250" s="94" t="s">
        <v>2078</v>
      </c>
      <c r="C250" s="76" t="s">
        <v>58</v>
      </c>
      <c r="D250" s="76" t="s">
        <v>59</v>
      </c>
      <c r="E250" s="57" t="s">
        <v>1178</v>
      </c>
      <c r="F250" s="58" t="s">
        <v>1179</v>
      </c>
      <c r="G250" s="97">
        <v>8490000</v>
      </c>
      <c r="H250" s="73">
        <v>8081204.29</v>
      </c>
      <c r="I250" s="73">
        <v>408795.70999999996</v>
      </c>
      <c r="J250" s="74">
        <v>0</v>
      </c>
      <c r="K250" s="63">
        <v>27901.75</v>
      </c>
      <c r="L250" s="63">
        <v>969744.51</v>
      </c>
      <c r="M250" s="63">
        <v>1616240.86</v>
      </c>
      <c r="N250" s="63">
        <v>2020301.07</v>
      </c>
      <c r="O250" s="63">
        <v>1616240.86</v>
      </c>
      <c r="P250" s="63">
        <v>1212180.6399999999</v>
      </c>
      <c r="Q250" s="63">
        <v>618594.6</v>
      </c>
      <c r="R250" s="63">
        <v>0</v>
      </c>
      <c r="ALN250" s="6"/>
    </row>
    <row r="251" spans="1:1002" ht="36.6" customHeight="1" x14ac:dyDescent="0.25">
      <c r="A251" s="75" t="s">
        <v>1183</v>
      </c>
      <c r="B251" s="76" t="s">
        <v>2080</v>
      </c>
      <c r="C251" s="76" t="s">
        <v>58</v>
      </c>
      <c r="D251" s="76" t="s">
        <v>1087</v>
      </c>
      <c r="E251" s="57" t="s">
        <v>1185</v>
      </c>
      <c r="F251" s="58" t="s">
        <v>1186</v>
      </c>
      <c r="G251" s="97">
        <v>34834498.549999997</v>
      </c>
      <c r="H251" s="73">
        <v>34834498.549999997</v>
      </c>
      <c r="I251" s="73">
        <v>0</v>
      </c>
      <c r="J251" s="74">
        <v>0</v>
      </c>
      <c r="K251" s="63">
        <v>0</v>
      </c>
      <c r="L251" s="63">
        <v>0</v>
      </c>
      <c r="M251" s="63">
        <v>0</v>
      </c>
      <c r="N251" s="63">
        <v>1045034.96</v>
      </c>
      <c r="O251" s="63">
        <v>3483449.86</v>
      </c>
      <c r="P251" s="63">
        <v>8708624.6400000006</v>
      </c>
      <c r="Q251" s="63">
        <v>12192074.49</v>
      </c>
      <c r="R251" s="63">
        <v>9405314.5999999996</v>
      </c>
      <c r="ALN251" s="6"/>
    </row>
    <row r="252" spans="1:1002" ht="36.6" customHeight="1" x14ac:dyDescent="0.25">
      <c r="A252" s="75" t="s">
        <v>1417</v>
      </c>
      <c r="B252" s="94" t="s">
        <v>2078</v>
      </c>
      <c r="C252" s="76" t="s">
        <v>58</v>
      </c>
      <c r="D252" s="76" t="s">
        <v>59</v>
      </c>
      <c r="E252" s="57" t="s">
        <v>1418</v>
      </c>
      <c r="F252" s="58" t="s">
        <v>1419</v>
      </c>
      <c r="G252" s="97">
        <v>6918056.0999999996</v>
      </c>
      <c r="H252" s="73">
        <v>6918056.0999999996</v>
      </c>
      <c r="I252" s="73">
        <v>0</v>
      </c>
      <c r="J252" s="74">
        <v>0</v>
      </c>
      <c r="K252" s="63">
        <v>2534.59</v>
      </c>
      <c r="L252" s="63">
        <v>830166.73</v>
      </c>
      <c r="M252" s="63">
        <v>343368.22</v>
      </c>
      <c r="N252" s="63">
        <v>1729514.03</v>
      </c>
      <c r="O252" s="63">
        <v>2421319.64</v>
      </c>
      <c r="P252" s="63">
        <v>1591152.89</v>
      </c>
      <c r="Q252" s="63">
        <v>0</v>
      </c>
      <c r="R252" s="63">
        <v>0</v>
      </c>
      <c r="ALN252" s="6"/>
    </row>
    <row r="253" spans="1:1002" ht="36.6" customHeight="1" x14ac:dyDescent="0.25">
      <c r="A253" s="75" t="s">
        <v>1040</v>
      </c>
      <c r="B253" s="94" t="s">
        <v>2078</v>
      </c>
      <c r="C253" s="76" t="s">
        <v>58</v>
      </c>
      <c r="D253" s="76" t="s">
        <v>59</v>
      </c>
      <c r="E253" s="57" t="s">
        <v>1041</v>
      </c>
      <c r="F253" s="58" t="s">
        <v>1042</v>
      </c>
      <c r="G253" s="97">
        <v>7500000</v>
      </c>
      <c r="H253" s="73">
        <v>7083238.8600000003</v>
      </c>
      <c r="I253" s="73">
        <v>416761.13999999966</v>
      </c>
      <c r="J253" s="74">
        <v>0</v>
      </c>
      <c r="K253" s="63">
        <v>19426.29</v>
      </c>
      <c r="L253" s="63">
        <v>849988.66</v>
      </c>
      <c r="M253" s="63">
        <v>334735.65000000002</v>
      </c>
      <c r="N253" s="63">
        <v>1062485.83</v>
      </c>
      <c r="O253" s="63">
        <v>1416647.77</v>
      </c>
      <c r="P253" s="63">
        <v>1770809.72</v>
      </c>
      <c r="Q253" s="63">
        <v>1416647.77</v>
      </c>
      <c r="R253" s="63">
        <v>212497.17</v>
      </c>
      <c r="ALN253" s="6"/>
    </row>
    <row r="254" spans="1:1002" ht="36.6" customHeight="1" x14ac:dyDescent="0.25">
      <c r="A254" s="75" t="s">
        <v>1174</v>
      </c>
      <c r="B254" s="94" t="s">
        <v>2078</v>
      </c>
      <c r="C254" s="76" t="s">
        <v>58</v>
      </c>
      <c r="D254" s="76" t="s">
        <v>59</v>
      </c>
      <c r="E254" s="57" t="s">
        <v>1175</v>
      </c>
      <c r="F254" s="58" t="s">
        <v>1176</v>
      </c>
      <c r="G254" s="97">
        <v>2240000</v>
      </c>
      <c r="H254" s="73">
        <v>2127842.0299999998</v>
      </c>
      <c r="I254" s="73">
        <v>112157.9700000002</v>
      </c>
      <c r="J254" s="74">
        <v>0</v>
      </c>
      <c r="K254" s="63">
        <v>321521.81</v>
      </c>
      <c r="L254" s="63">
        <v>319176.3</v>
      </c>
      <c r="M254" s="63">
        <v>425568.41</v>
      </c>
      <c r="N254" s="63">
        <v>531960.51</v>
      </c>
      <c r="O254" s="63">
        <v>425568.41</v>
      </c>
      <c r="P254" s="63">
        <v>104046.59</v>
      </c>
      <c r="Q254" s="63">
        <v>0</v>
      </c>
      <c r="R254" s="63">
        <v>0</v>
      </c>
      <c r="ALN254" s="6"/>
    </row>
    <row r="255" spans="1:1002" ht="36.6" customHeight="1" x14ac:dyDescent="0.25">
      <c r="A255" s="75" t="s">
        <v>1168</v>
      </c>
      <c r="B255" s="94" t="s">
        <v>2078</v>
      </c>
      <c r="C255" s="76" t="s">
        <v>58</v>
      </c>
      <c r="D255" s="76" t="s">
        <v>59</v>
      </c>
      <c r="E255" s="57" t="s">
        <v>1169</v>
      </c>
      <c r="F255" s="58" t="s">
        <v>1170</v>
      </c>
      <c r="G255" s="97">
        <v>5000000</v>
      </c>
      <c r="H255" s="73">
        <v>4803549.0999999996</v>
      </c>
      <c r="I255" s="73">
        <v>196450.90000000037</v>
      </c>
      <c r="J255" s="74">
        <v>0</v>
      </c>
      <c r="K255" s="63">
        <v>678979.72</v>
      </c>
      <c r="L255" s="63">
        <v>480354.91</v>
      </c>
      <c r="M255" s="63">
        <v>960709.82</v>
      </c>
      <c r="N255" s="63">
        <v>1200887.28</v>
      </c>
      <c r="O255" s="63">
        <v>960709.82</v>
      </c>
      <c r="P255" s="63">
        <v>521907.55</v>
      </c>
      <c r="Q255" s="63">
        <v>0</v>
      </c>
      <c r="R255" s="63">
        <v>0</v>
      </c>
      <c r="ALN255" s="6"/>
    </row>
    <row r="256" spans="1:1002" ht="36.6" customHeight="1" x14ac:dyDescent="0.25">
      <c r="A256" s="75" t="s">
        <v>1606</v>
      </c>
      <c r="B256" s="94" t="s">
        <v>2078</v>
      </c>
      <c r="C256" s="76" t="s">
        <v>58</v>
      </c>
      <c r="D256" s="76" t="s">
        <v>59</v>
      </c>
      <c r="E256" s="57" t="s">
        <v>1607</v>
      </c>
      <c r="F256" s="58" t="s">
        <v>1608</v>
      </c>
      <c r="G256" s="97">
        <v>400000</v>
      </c>
      <c r="H256" s="73">
        <v>400000</v>
      </c>
      <c r="I256" s="73">
        <v>0</v>
      </c>
      <c r="J256" s="74">
        <v>0</v>
      </c>
      <c r="K256" s="63">
        <v>0</v>
      </c>
      <c r="L256" s="63">
        <v>0</v>
      </c>
      <c r="M256" s="63">
        <v>20000</v>
      </c>
      <c r="N256" s="63">
        <v>100000</v>
      </c>
      <c r="O256" s="63">
        <v>140000</v>
      </c>
      <c r="P256" s="63">
        <v>140000</v>
      </c>
      <c r="Q256" s="63">
        <v>0</v>
      </c>
      <c r="R256" s="63">
        <v>0</v>
      </c>
      <c r="ALN256" s="6"/>
    </row>
    <row r="257" spans="1:1002" ht="36.6" customHeight="1" x14ac:dyDescent="0.25">
      <c r="A257" s="75" t="s">
        <v>1085</v>
      </c>
      <c r="B257" s="76" t="s">
        <v>2080</v>
      </c>
      <c r="C257" s="76" t="s">
        <v>58</v>
      </c>
      <c r="D257" s="76" t="s">
        <v>1087</v>
      </c>
      <c r="E257" s="57" t="s">
        <v>1088</v>
      </c>
      <c r="F257" s="58" t="s">
        <v>1089</v>
      </c>
      <c r="G257" s="97">
        <v>548285728.02999997</v>
      </c>
      <c r="H257" s="73">
        <v>400000000</v>
      </c>
      <c r="I257" s="73">
        <v>148285728.02999997</v>
      </c>
      <c r="J257" s="74">
        <v>0</v>
      </c>
      <c r="K257" s="63">
        <v>0</v>
      </c>
      <c r="L257" s="63">
        <v>8148190.4349999996</v>
      </c>
      <c r="M257" s="63">
        <v>20761152.079999998</v>
      </c>
      <c r="N257" s="63">
        <v>49720464.569999874</v>
      </c>
      <c r="O257" s="63">
        <v>76638225.999500006</v>
      </c>
      <c r="P257" s="63">
        <v>92128981.168500006</v>
      </c>
      <c r="Q257" s="63">
        <v>111268435.486</v>
      </c>
      <c r="R257" s="63">
        <v>41334550.261000097</v>
      </c>
      <c r="ALN257" s="6"/>
    </row>
    <row r="258" spans="1:1002" ht="36.6" customHeight="1" x14ac:dyDescent="0.25">
      <c r="A258" s="75" t="s">
        <v>1309</v>
      </c>
      <c r="B258" s="94" t="s">
        <v>2078</v>
      </c>
      <c r="C258" s="76" t="s">
        <v>58</v>
      </c>
      <c r="D258" s="76" t="s">
        <v>59</v>
      </c>
      <c r="E258" s="57" t="s">
        <v>1310</v>
      </c>
      <c r="F258" s="58" t="s">
        <v>1311</v>
      </c>
      <c r="G258" s="97">
        <v>6000000</v>
      </c>
      <c r="H258" s="73">
        <v>6000000</v>
      </c>
      <c r="I258" s="73">
        <v>0</v>
      </c>
      <c r="J258" s="74">
        <v>0</v>
      </c>
      <c r="K258" s="63">
        <v>1069442.26</v>
      </c>
      <c r="L258" s="63">
        <v>720000</v>
      </c>
      <c r="M258" s="63">
        <v>948450.71</v>
      </c>
      <c r="N258" s="63">
        <v>1500000</v>
      </c>
      <c r="O258" s="63">
        <v>1200000</v>
      </c>
      <c r="P258" s="63">
        <v>562107.03</v>
      </c>
      <c r="Q258" s="63">
        <v>0</v>
      </c>
      <c r="R258" s="63">
        <v>0</v>
      </c>
      <c r="ALN258" s="6"/>
    </row>
    <row r="259" spans="1:1002" ht="36.6" customHeight="1" x14ac:dyDescent="0.25">
      <c r="A259" s="75" t="s">
        <v>1090</v>
      </c>
      <c r="B259" s="76" t="s">
        <v>2080</v>
      </c>
      <c r="C259" s="76" t="s">
        <v>58</v>
      </c>
      <c r="D259" s="76" t="s">
        <v>1087</v>
      </c>
      <c r="E259" s="57" t="s">
        <v>1091</v>
      </c>
      <c r="F259" s="58" t="s">
        <v>1092</v>
      </c>
      <c r="G259" s="97">
        <v>488921984.51999998</v>
      </c>
      <c r="H259" s="73">
        <v>400000000</v>
      </c>
      <c r="I259" s="73">
        <v>88921984.519999981</v>
      </c>
      <c r="J259" s="74">
        <v>0</v>
      </c>
      <c r="K259" s="63">
        <v>0</v>
      </c>
      <c r="L259" s="63">
        <v>8148190.4349999996</v>
      </c>
      <c r="M259" s="63">
        <v>20761152.079999998</v>
      </c>
      <c r="N259" s="63">
        <v>49720464.569999874</v>
      </c>
      <c r="O259" s="63">
        <v>76638225.999500006</v>
      </c>
      <c r="P259" s="63">
        <v>92128981.168500006</v>
      </c>
      <c r="Q259" s="63">
        <v>111268435.486</v>
      </c>
      <c r="R259" s="63">
        <v>41334550.261000097</v>
      </c>
      <c r="ALN259" s="6"/>
    </row>
    <row r="260" spans="1:1002" ht="36.6" customHeight="1" x14ac:dyDescent="0.25">
      <c r="A260" s="75" t="s">
        <v>1193</v>
      </c>
      <c r="B260" s="76" t="s">
        <v>2080</v>
      </c>
      <c r="C260" s="76" t="s">
        <v>58</v>
      </c>
      <c r="D260" s="76" t="s">
        <v>1087</v>
      </c>
      <c r="E260" s="57" t="s">
        <v>1195</v>
      </c>
      <c r="F260" s="58" t="s">
        <v>1196</v>
      </c>
      <c r="G260" s="97">
        <v>19527240.960000001</v>
      </c>
      <c r="H260" s="73">
        <v>19527240.960000001</v>
      </c>
      <c r="I260" s="73">
        <v>0</v>
      </c>
      <c r="J260" s="74">
        <v>0</v>
      </c>
      <c r="K260" s="63">
        <v>0</v>
      </c>
      <c r="L260" s="63">
        <v>0</v>
      </c>
      <c r="M260" s="63">
        <v>0</v>
      </c>
      <c r="N260" s="63">
        <v>585817.23</v>
      </c>
      <c r="O260" s="63">
        <v>1952724.1</v>
      </c>
      <c r="P260" s="63">
        <v>4881810.24</v>
      </c>
      <c r="Q260" s="63">
        <v>6834534.3399999999</v>
      </c>
      <c r="R260" s="63">
        <v>5272355.05</v>
      </c>
      <c r="ALN260" s="6"/>
    </row>
    <row r="261" spans="1:1002" ht="36.6" customHeight="1" x14ac:dyDescent="0.25">
      <c r="A261" s="75" t="s">
        <v>1625</v>
      </c>
      <c r="B261" s="94" t="s">
        <v>2078</v>
      </c>
      <c r="C261" s="76" t="s">
        <v>58</v>
      </c>
      <c r="D261" s="76" t="s">
        <v>59</v>
      </c>
      <c r="E261" s="57" t="s">
        <v>1626</v>
      </c>
      <c r="F261" s="58" t="s">
        <v>1627</v>
      </c>
      <c r="G261" s="97">
        <v>2620000</v>
      </c>
      <c r="H261" s="73">
        <v>2431576.6</v>
      </c>
      <c r="I261" s="73">
        <v>188423.39999999991</v>
      </c>
      <c r="J261" s="74">
        <v>0</v>
      </c>
      <c r="K261" s="63">
        <v>227846.04</v>
      </c>
      <c r="L261" s="63">
        <v>364736.49</v>
      </c>
      <c r="M261" s="63">
        <v>729472.98</v>
      </c>
      <c r="N261" s="63">
        <v>729472.98</v>
      </c>
      <c r="O261" s="63">
        <v>380048.11</v>
      </c>
      <c r="P261" s="63">
        <v>0</v>
      </c>
      <c r="Q261" s="63">
        <v>0</v>
      </c>
      <c r="R261" s="63">
        <v>0</v>
      </c>
      <c r="ALN261" s="6"/>
    </row>
    <row r="262" spans="1:1002" ht="36.6" customHeight="1" x14ac:dyDescent="0.25">
      <c r="A262" s="75" t="s">
        <v>1165</v>
      </c>
      <c r="B262" s="94" t="s">
        <v>2078</v>
      </c>
      <c r="C262" s="76" t="s">
        <v>58</v>
      </c>
      <c r="D262" s="76" t="s">
        <v>59</v>
      </c>
      <c r="E262" s="57" t="s">
        <v>1166</v>
      </c>
      <c r="F262" s="58" t="s">
        <v>1167</v>
      </c>
      <c r="G262" s="97">
        <v>2400000</v>
      </c>
      <c r="H262" s="73">
        <v>2251212.1</v>
      </c>
      <c r="I262" s="73">
        <v>148787.89999999991</v>
      </c>
      <c r="J262" s="74">
        <v>0</v>
      </c>
      <c r="K262" s="63">
        <v>387534.28</v>
      </c>
      <c r="L262" s="63">
        <v>225121.21</v>
      </c>
      <c r="M262" s="63">
        <v>295930.15000000002</v>
      </c>
      <c r="N262" s="63">
        <v>562803.03</v>
      </c>
      <c r="O262" s="63">
        <v>450242.42</v>
      </c>
      <c r="P262" s="63">
        <v>329581.01</v>
      </c>
      <c r="Q262" s="63">
        <v>0</v>
      </c>
      <c r="R262" s="63">
        <v>0</v>
      </c>
      <c r="ALN262" s="6"/>
    </row>
    <row r="263" spans="1:1002" ht="36.6" customHeight="1" x14ac:dyDescent="0.25">
      <c r="A263" s="75" t="s">
        <v>1141</v>
      </c>
      <c r="B263" s="94" t="s">
        <v>2078</v>
      </c>
      <c r="C263" s="76" t="s">
        <v>58</v>
      </c>
      <c r="D263" s="76" t="s">
        <v>59</v>
      </c>
      <c r="E263" s="57" t="s">
        <v>1142</v>
      </c>
      <c r="F263" s="58" t="s">
        <v>1143</v>
      </c>
      <c r="G263" s="97">
        <v>1030000</v>
      </c>
      <c r="H263" s="73">
        <v>895301.93</v>
      </c>
      <c r="I263" s="73">
        <v>134698.06999999995</v>
      </c>
      <c r="J263" s="74">
        <v>0</v>
      </c>
      <c r="K263" s="63">
        <v>3330.83</v>
      </c>
      <c r="L263" s="63">
        <v>134295.29</v>
      </c>
      <c r="M263" s="63">
        <v>179060.39</v>
      </c>
      <c r="N263" s="63">
        <v>223825.48</v>
      </c>
      <c r="O263" s="63">
        <v>179060.39</v>
      </c>
      <c r="P263" s="63">
        <v>175729.55</v>
      </c>
      <c r="Q263" s="63">
        <v>0</v>
      </c>
      <c r="R263" s="63">
        <v>0</v>
      </c>
      <c r="ALN263" s="6"/>
    </row>
    <row r="264" spans="1:1002" ht="36.6" customHeight="1" x14ac:dyDescent="0.25">
      <c r="A264" s="75" t="s">
        <v>1171</v>
      </c>
      <c r="B264" s="94" t="s">
        <v>2078</v>
      </c>
      <c r="C264" s="76" t="s">
        <v>58</v>
      </c>
      <c r="D264" s="76" t="s">
        <v>59</v>
      </c>
      <c r="E264" s="57" t="s">
        <v>1172</v>
      </c>
      <c r="F264" s="58" t="s">
        <v>1173</v>
      </c>
      <c r="G264" s="97">
        <v>4438000</v>
      </c>
      <c r="H264" s="73">
        <v>4191523.29</v>
      </c>
      <c r="I264" s="73">
        <v>246476.70999999996</v>
      </c>
      <c r="J264" s="74">
        <v>0</v>
      </c>
      <c r="K264" s="63">
        <v>540047.81999999995</v>
      </c>
      <c r="L264" s="63">
        <v>628728.49</v>
      </c>
      <c r="M264" s="63">
        <v>723106.06</v>
      </c>
      <c r="N264" s="63">
        <v>1047880.82</v>
      </c>
      <c r="O264" s="63">
        <v>838304.66</v>
      </c>
      <c r="P264" s="63">
        <v>413455.44</v>
      </c>
      <c r="Q264" s="63">
        <v>0</v>
      </c>
      <c r="R264" s="63">
        <v>0</v>
      </c>
      <c r="ALN264" s="6"/>
    </row>
    <row r="265" spans="1:1002" ht="36.6" customHeight="1" x14ac:dyDescent="0.25">
      <c r="A265" s="75" t="s">
        <v>1082</v>
      </c>
      <c r="B265" s="94" t="s">
        <v>2078</v>
      </c>
      <c r="C265" s="76" t="s">
        <v>58</v>
      </c>
      <c r="D265" s="76" t="s">
        <v>59</v>
      </c>
      <c r="E265" s="57" t="s">
        <v>1083</v>
      </c>
      <c r="F265" s="58" t="s">
        <v>1084</v>
      </c>
      <c r="G265" s="97">
        <v>5900000</v>
      </c>
      <c r="H265" s="73">
        <v>5543732.9900000002</v>
      </c>
      <c r="I265" s="73">
        <v>356267.00999999978</v>
      </c>
      <c r="J265" s="74">
        <v>0</v>
      </c>
      <c r="K265" s="63">
        <v>0</v>
      </c>
      <c r="L265" s="63">
        <v>0</v>
      </c>
      <c r="M265" s="63">
        <v>277186.65000000002</v>
      </c>
      <c r="N265" s="63">
        <v>831559.95</v>
      </c>
      <c r="O265" s="63">
        <v>1108746.6000000001</v>
      </c>
      <c r="P265" s="63">
        <v>1385933.25</v>
      </c>
      <c r="Q265" s="63">
        <v>1108746.6000000001</v>
      </c>
      <c r="R265" s="63">
        <v>831559.94</v>
      </c>
      <c r="ALN265" s="6"/>
    </row>
    <row r="266" spans="1:1002" ht="36.6" customHeight="1" x14ac:dyDescent="0.25">
      <c r="A266" s="75" t="s">
        <v>1099</v>
      </c>
      <c r="B266" s="94" t="s">
        <v>2078</v>
      </c>
      <c r="C266" s="76" t="s">
        <v>58</v>
      </c>
      <c r="D266" s="76" t="s">
        <v>59</v>
      </c>
      <c r="E266" s="57" t="s">
        <v>1100</v>
      </c>
      <c r="F266" s="58" t="s">
        <v>1101</v>
      </c>
      <c r="G266" s="97">
        <v>4546438.32</v>
      </c>
      <c r="H266" s="73">
        <v>4546438.32</v>
      </c>
      <c r="I266" s="73">
        <v>0</v>
      </c>
      <c r="J266" s="74">
        <v>0</v>
      </c>
      <c r="K266" s="63">
        <v>34344.69</v>
      </c>
      <c r="L266" s="63">
        <v>545572.6</v>
      </c>
      <c r="M266" s="63">
        <v>0</v>
      </c>
      <c r="N266" s="63">
        <v>0</v>
      </c>
      <c r="O266" s="63">
        <v>649517.18999999994</v>
      </c>
      <c r="P266" s="63">
        <v>1363931.5</v>
      </c>
      <c r="Q266" s="63">
        <v>1591253.41</v>
      </c>
      <c r="R266" s="63">
        <v>361818.93</v>
      </c>
      <c r="ALN266" s="6"/>
    </row>
    <row r="267" spans="1:1002" ht="36.6" customHeight="1" x14ac:dyDescent="0.25">
      <c r="A267" s="95" t="s">
        <v>2093</v>
      </c>
      <c r="B267" s="94" t="s">
        <v>2078</v>
      </c>
      <c r="C267" s="136" t="s">
        <v>58</v>
      </c>
      <c r="D267" s="136" t="s">
        <v>59</v>
      </c>
      <c r="E267" s="137" t="s">
        <v>1623</v>
      </c>
      <c r="F267" s="134" t="s">
        <v>1624</v>
      </c>
      <c r="G267" s="97">
        <v>118612.67</v>
      </c>
      <c r="H267" s="73">
        <v>118612.67</v>
      </c>
      <c r="I267" s="96">
        <v>0</v>
      </c>
      <c r="J267" s="96">
        <v>0</v>
      </c>
      <c r="K267" s="138">
        <v>0</v>
      </c>
      <c r="L267" s="138">
        <v>0</v>
      </c>
      <c r="M267" s="138">
        <v>0</v>
      </c>
      <c r="N267" s="138">
        <v>0</v>
      </c>
      <c r="O267" s="138">
        <v>17791.900000000001</v>
      </c>
      <c r="P267" s="138">
        <v>35583.800000000003</v>
      </c>
      <c r="Q267" s="138">
        <v>41514.43</v>
      </c>
      <c r="R267" s="138">
        <v>23722.54</v>
      </c>
      <c r="ALN267" s="6"/>
    </row>
    <row r="268" spans="1:1002" ht="36.6" customHeight="1" x14ac:dyDescent="0.25">
      <c r="A268" s="95" t="s">
        <v>2094</v>
      </c>
      <c r="B268" s="94" t="s">
        <v>2078</v>
      </c>
      <c r="C268" s="136" t="s">
        <v>58</v>
      </c>
      <c r="D268" s="136" t="s">
        <v>59</v>
      </c>
      <c r="E268" s="137" t="s">
        <v>1621</v>
      </c>
      <c r="F268" s="134" t="s">
        <v>1622</v>
      </c>
      <c r="G268" s="135">
        <v>230000</v>
      </c>
      <c r="H268" s="73">
        <v>230000</v>
      </c>
      <c r="I268" s="96">
        <v>0</v>
      </c>
      <c r="J268" s="96">
        <v>0</v>
      </c>
      <c r="K268" s="138">
        <v>0</v>
      </c>
      <c r="L268" s="138">
        <v>0</v>
      </c>
      <c r="M268" s="138">
        <v>11500</v>
      </c>
      <c r="N268" s="138">
        <v>57500</v>
      </c>
      <c r="O268" s="138">
        <v>80500</v>
      </c>
      <c r="P268" s="138">
        <v>80500</v>
      </c>
      <c r="Q268" s="138">
        <v>0</v>
      </c>
      <c r="R268" s="138">
        <v>0</v>
      </c>
      <c r="ALN268" s="6"/>
    </row>
    <row r="269" spans="1:1002" ht="36.6" customHeight="1" x14ac:dyDescent="0.25">
      <c r="A269" s="75" t="s">
        <v>1618</v>
      </c>
      <c r="B269" s="94" t="s">
        <v>2078</v>
      </c>
      <c r="C269" s="76" t="s">
        <v>58</v>
      </c>
      <c r="D269" s="76" t="s">
        <v>59</v>
      </c>
      <c r="E269" s="57" t="s">
        <v>1619</v>
      </c>
      <c r="F269" s="58" t="s">
        <v>1620</v>
      </c>
      <c r="G269" s="97">
        <v>1750000</v>
      </c>
      <c r="H269" s="73">
        <v>1575643.43</v>
      </c>
      <c r="I269" s="73">
        <v>174356.57000000007</v>
      </c>
      <c r="J269" s="74">
        <v>0</v>
      </c>
      <c r="K269" s="63">
        <v>5816.55</v>
      </c>
      <c r="L269" s="63">
        <v>236346.51</v>
      </c>
      <c r="M269" s="63">
        <v>472693.03</v>
      </c>
      <c r="N269" s="63">
        <v>472693.03</v>
      </c>
      <c r="O269" s="63">
        <v>388094.31</v>
      </c>
      <c r="P269" s="63">
        <v>0</v>
      </c>
      <c r="Q269" s="63">
        <v>0</v>
      </c>
      <c r="R269" s="63">
        <v>0</v>
      </c>
      <c r="ALN269" s="6"/>
    </row>
    <row r="270" spans="1:1002" ht="36.6" customHeight="1" x14ac:dyDescent="0.25">
      <c r="A270" s="75"/>
      <c r="B270" s="76" t="s">
        <v>1885</v>
      </c>
      <c r="C270" s="76" t="s">
        <v>58</v>
      </c>
      <c r="D270" s="76" t="s">
        <v>59</v>
      </c>
      <c r="E270" s="57" t="s">
        <v>1886</v>
      </c>
      <c r="F270" s="58" t="s">
        <v>1887</v>
      </c>
      <c r="G270" s="97">
        <v>5384266.9800000004</v>
      </c>
      <c r="H270" s="73">
        <v>5384266.9800000004</v>
      </c>
      <c r="I270" s="73">
        <v>0</v>
      </c>
      <c r="J270" s="74">
        <v>0</v>
      </c>
      <c r="K270" s="63">
        <v>0</v>
      </c>
      <c r="L270" s="63">
        <v>241505.86</v>
      </c>
      <c r="M270" s="63">
        <v>3507542.21</v>
      </c>
      <c r="N270" s="63">
        <v>1635218.91</v>
      </c>
      <c r="O270" s="63">
        <v>0</v>
      </c>
      <c r="P270" s="63">
        <v>0</v>
      </c>
      <c r="Q270" s="63">
        <v>0</v>
      </c>
      <c r="R270" s="63">
        <v>0</v>
      </c>
      <c r="ALN270" s="6"/>
    </row>
    <row r="271" spans="1:1002" ht="36.6" customHeight="1" x14ac:dyDescent="0.25">
      <c r="A271" s="75" t="s">
        <v>562</v>
      </c>
      <c r="B271" s="76" t="s">
        <v>177</v>
      </c>
      <c r="C271" s="76" t="s">
        <v>156</v>
      </c>
      <c r="D271" s="76" t="s">
        <v>157</v>
      </c>
      <c r="E271" s="57" t="s">
        <v>563</v>
      </c>
      <c r="F271" s="58" t="s">
        <v>564</v>
      </c>
      <c r="G271" s="97">
        <v>900000</v>
      </c>
      <c r="H271" s="73">
        <v>900000</v>
      </c>
      <c r="I271" s="73">
        <v>0</v>
      </c>
      <c r="J271" s="74">
        <v>0</v>
      </c>
      <c r="K271" s="63">
        <v>23058</v>
      </c>
      <c r="L271" s="63">
        <v>187529.15</v>
      </c>
      <c r="M271" s="63">
        <v>225000</v>
      </c>
      <c r="N271" s="63">
        <v>252012.85</v>
      </c>
      <c r="O271" s="63">
        <v>212400</v>
      </c>
      <c r="P271" s="63">
        <v>0</v>
      </c>
      <c r="Q271" s="63">
        <v>0</v>
      </c>
      <c r="R271" s="63">
        <v>0</v>
      </c>
      <c r="ALN271" s="6"/>
    </row>
    <row r="272" spans="1:1002" ht="36.6" customHeight="1" x14ac:dyDescent="0.25">
      <c r="A272" s="72" t="s">
        <v>1494</v>
      </c>
      <c r="B272" s="56" t="s">
        <v>514</v>
      </c>
      <c r="C272" s="56" t="s">
        <v>156</v>
      </c>
      <c r="D272" s="56" t="s">
        <v>157</v>
      </c>
      <c r="E272" s="57" t="s">
        <v>1495</v>
      </c>
      <c r="F272" s="58" t="s">
        <v>1496</v>
      </c>
      <c r="G272" s="97">
        <v>4500000</v>
      </c>
      <c r="H272" s="73">
        <v>4500000</v>
      </c>
      <c r="I272" s="73">
        <v>0</v>
      </c>
      <c r="J272" s="74">
        <v>0</v>
      </c>
      <c r="K272" s="63">
        <v>0</v>
      </c>
      <c r="L272" s="63">
        <v>0</v>
      </c>
      <c r="M272" s="63">
        <v>0</v>
      </c>
      <c r="N272" s="63">
        <v>288000</v>
      </c>
      <c r="O272" s="63">
        <v>900000</v>
      </c>
      <c r="P272" s="63">
        <v>1575000</v>
      </c>
      <c r="Q272" s="63">
        <v>1575000</v>
      </c>
      <c r="R272" s="63">
        <v>162000</v>
      </c>
      <c r="ALN272" s="6"/>
    </row>
    <row r="273" spans="1:1002" ht="36.6" customHeight="1" x14ac:dyDescent="0.25">
      <c r="A273" s="72" t="s">
        <v>1487</v>
      </c>
      <c r="B273" s="56" t="s">
        <v>1488</v>
      </c>
      <c r="C273" s="56" t="s">
        <v>156</v>
      </c>
      <c r="D273" s="56" t="s">
        <v>157</v>
      </c>
      <c r="E273" s="57" t="s">
        <v>1489</v>
      </c>
      <c r="F273" s="58" t="s">
        <v>1490</v>
      </c>
      <c r="G273" s="97">
        <v>4000000</v>
      </c>
      <c r="H273" s="73">
        <v>4000000</v>
      </c>
      <c r="I273" s="73">
        <v>0</v>
      </c>
      <c r="J273" s="74">
        <v>0</v>
      </c>
      <c r="K273" s="63">
        <v>0</v>
      </c>
      <c r="L273" s="63">
        <v>0</v>
      </c>
      <c r="M273" s="63">
        <v>0</v>
      </c>
      <c r="N273" s="63">
        <v>200000</v>
      </c>
      <c r="O273" s="63">
        <v>1000000</v>
      </c>
      <c r="P273" s="63">
        <v>1500000</v>
      </c>
      <c r="Q273" s="63">
        <v>1000000</v>
      </c>
      <c r="R273" s="63">
        <v>300000</v>
      </c>
      <c r="ALN273" s="6"/>
    </row>
    <row r="274" spans="1:1002" ht="36.6" customHeight="1" x14ac:dyDescent="0.25">
      <c r="A274" s="72" t="s">
        <v>517</v>
      </c>
      <c r="B274" s="56" t="s">
        <v>514</v>
      </c>
      <c r="C274" s="56" t="s">
        <v>156</v>
      </c>
      <c r="D274" s="56" t="s">
        <v>157</v>
      </c>
      <c r="E274" s="57" t="s">
        <v>518</v>
      </c>
      <c r="F274" s="58" t="s">
        <v>519</v>
      </c>
      <c r="G274" s="97">
        <v>6138000</v>
      </c>
      <c r="H274" s="73">
        <v>6138000</v>
      </c>
      <c r="I274" s="73">
        <v>0</v>
      </c>
      <c r="J274" s="74">
        <v>0</v>
      </c>
      <c r="K274" s="63">
        <v>0</v>
      </c>
      <c r="L274" s="63">
        <v>0</v>
      </c>
      <c r="M274" s="63">
        <v>392832</v>
      </c>
      <c r="N274" s="63">
        <v>1227600</v>
      </c>
      <c r="O274" s="63">
        <v>2148300</v>
      </c>
      <c r="P274" s="63">
        <v>1841400</v>
      </c>
      <c r="Q274" s="63">
        <v>527868</v>
      </c>
      <c r="R274" s="63">
        <v>0</v>
      </c>
      <c r="ALN274" s="6"/>
    </row>
    <row r="275" spans="1:1002" ht="36.6" customHeight="1" x14ac:dyDescent="0.25">
      <c r="A275" s="72" t="s">
        <v>335</v>
      </c>
      <c r="B275" s="56" t="s">
        <v>165</v>
      </c>
      <c r="C275" s="56" t="s">
        <v>156</v>
      </c>
      <c r="D275" s="56" t="s">
        <v>157</v>
      </c>
      <c r="E275" s="57" t="s">
        <v>336</v>
      </c>
      <c r="F275" s="58" t="s">
        <v>337</v>
      </c>
      <c r="G275" s="97">
        <v>5000000</v>
      </c>
      <c r="H275" s="73">
        <v>5000000</v>
      </c>
      <c r="I275" s="73">
        <v>0</v>
      </c>
      <c r="J275" s="74">
        <v>0</v>
      </c>
      <c r="K275" s="63">
        <v>0</v>
      </c>
      <c r="L275" s="63">
        <v>0</v>
      </c>
      <c r="M275" s="63">
        <v>0</v>
      </c>
      <c r="N275" s="63">
        <v>320000</v>
      </c>
      <c r="O275" s="63">
        <v>1000000</v>
      </c>
      <c r="P275" s="63">
        <v>1750000</v>
      </c>
      <c r="Q275" s="63">
        <v>1750000</v>
      </c>
      <c r="R275" s="63">
        <v>180000</v>
      </c>
      <c r="ALN275" s="6"/>
    </row>
    <row r="276" spans="1:1002" ht="36.6" customHeight="1" x14ac:dyDescent="0.25">
      <c r="A276" s="72" t="s">
        <v>1789</v>
      </c>
      <c r="B276" s="56" t="s">
        <v>474</v>
      </c>
      <c r="C276" s="56" t="s">
        <v>156</v>
      </c>
      <c r="D276" s="56" t="s">
        <v>157</v>
      </c>
      <c r="E276" s="57" t="s">
        <v>1790</v>
      </c>
      <c r="F276" s="58" t="s">
        <v>1791</v>
      </c>
      <c r="G276" s="97">
        <v>4650000</v>
      </c>
      <c r="H276" s="73">
        <v>4650000</v>
      </c>
      <c r="I276" s="73">
        <v>0</v>
      </c>
      <c r="J276" s="74">
        <v>0</v>
      </c>
      <c r="K276" s="63">
        <v>1035648.56</v>
      </c>
      <c r="L276" s="63">
        <v>1650000</v>
      </c>
      <c r="M276" s="63">
        <v>1535000</v>
      </c>
      <c r="N276" s="63">
        <v>429351.44</v>
      </c>
      <c r="O276" s="63">
        <v>0</v>
      </c>
      <c r="P276" s="63">
        <v>0</v>
      </c>
      <c r="Q276" s="63">
        <v>0</v>
      </c>
      <c r="R276" s="63">
        <v>0</v>
      </c>
      <c r="ALN276" s="6"/>
    </row>
    <row r="277" spans="1:1002" ht="36.6" customHeight="1" x14ac:dyDescent="0.25">
      <c r="A277" s="72" t="s">
        <v>1725</v>
      </c>
      <c r="B277" s="56" t="s">
        <v>128</v>
      </c>
      <c r="C277" s="56" t="s">
        <v>156</v>
      </c>
      <c r="D277" s="56" t="s">
        <v>157</v>
      </c>
      <c r="E277" s="141" t="s">
        <v>1726</v>
      </c>
      <c r="F277" s="58" t="s">
        <v>1727</v>
      </c>
      <c r="G277" s="97">
        <v>6195000</v>
      </c>
      <c r="H277" s="73">
        <v>6195000</v>
      </c>
      <c r="I277" s="73">
        <v>0</v>
      </c>
      <c r="J277" s="74">
        <v>0</v>
      </c>
      <c r="K277" s="63">
        <v>1016222.47</v>
      </c>
      <c r="L277" s="63">
        <v>929250</v>
      </c>
      <c r="M277" s="63">
        <v>1900000</v>
      </c>
      <c r="N277" s="63">
        <v>2251250</v>
      </c>
      <c r="O277" s="63">
        <v>98277.53</v>
      </c>
      <c r="P277" s="63">
        <v>0</v>
      </c>
      <c r="Q277" s="63">
        <v>0</v>
      </c>
      <c r="R277" s="63">
        <v>0</v>
      </c>
      <c r="ALN277" s="6"/>
    </row>
    <row r="278" spans="1:1002" ht="36.6" customHeight="1" x14ac:dyDescent="0.25">
      <c r="A278" s="72" t="s">
        <v>520</v>
      </c>
      <c r="B278" s="56" t="s">
        <v>510</v>
      </c>
      <c r="C278" s="56" t="s">
        <v>156</v>
      </c>
      <c r="D278" s="56" t="s">
        <v>157</v>
      </c>
      <c r="E278" s="161" t="s">
        <v>521</v>
      </c>
      <c r="F278" s="58" t="s">
        <v>522</v>
      </c>
      <c r="G278" s="97">
        <v>8000000</v>
      </c>
      <c r="H278" s="73">
        <v>8000000</v>
      </c>
      <c r="I278" s="73">
        <v>0</v>
      </c>
      <c r="J278" s="74">
        <v>0</v>
      </c>
      <c r="K278" s="63">
        <v>0</v>
      </c>
      <c r="L278" s="63">
        <v>0</v>
      </c>
      <c r="M278" s="63">
        <v>400000</v>
      </c>
      <c r="N278" s="63">
        <v>1200000</v>
      </c>
      <c r="O278" s="63">
        <v>1200000</v>
      </c>
      <c r="P278" s="63">
        <v>2500000</v>
      </c>
      <c r="Q278" s="63">
        <v>1800000</v>
      </c>
      <c r="R278" s="63">
        <v>900000</v>
      </c>
      <c r="ALN278" s="6"/>
    </row>
    <row r="279" spans="1:1002" ht="36.6" customHeight="1" x14ac:dyDescent="0.25">
      <c r="A279" s="72" t="s">
        <v>1504</v>
      </c>
      <c r="B279" s="56" t="s">
        <v>165</v>
      </c>
      <c r="C279" s="56" t="s">
        <v>156</v>
      </c>
      <c r="D279" s="56" t="s">
        <v>157</v>
      </c>
      <c r="E279" s="79" t="s">
        <v>1505</v>
      </c>
      <c r="F279" s="58" t="s">
        <v>1506</v>
      </c>
      <c r="G279" s="97">
        <v>2500000</v>
      </c>
      <c r="H279" s="73">
        <v>2500000</v>
      </c>
      <c r="I279" s="73">
        <v>0</v>
      </c>
      <c r="J279" s="74">
        <v>0</v>
      </c>
      <c r="K279" s="63">
        <v>0</v>
      </c>
      <c r="L279" s="63">
        <v>0</v>
      </c>
      <c r="M279" s="63">
        <v>0</v>
      </c>
      <c r="N279" s="63">
        <v>0</v>
      </c>
      <c r="O279" s="63">
        <v>160000</v>
      </c>
      <c r="P279" s="63">
        <v>625000</v>
      </c>
      <c r="Q279" s="63">
        <v>1125000</v>
      </c>
      <c r="R279" s="63">
        <v>590000</v>
      </c>
      <c r="ALN279" s="6"/>
    </row>
    <row r="280" spans="1:1002" ht="36.6" customHeight="1" x14ac:dyDescent="0.25">
      <c r="A280" s="72"/>
      <c r="B280" s="56" t="s">
        <v>155</v>
      </c>
      <c r="C280" s="56" t="s">
        <v>156</v>
      </c>
      <c r="D280" s="56" t="s">
        <v>157</v>
      </c>
      <c r="E280" s="79" t="s">
        <v>174</v>
      </c>
      <c r="F280" s="59" t="s">
        <v>175</v>
      </c>
      <c r="G280" s="139">
        <v>6600000</v>
      </c>
      <c r="H280" s="73">
        <v>6600000</v>
      </c>
      <c r="I280" s="73">
        <v>0</v>
      </c>
      <c r="J280" s="77">
        <v>0</v>
      </c>
      <c r="K280" s="62">
        <v>0</v>
      </c>
      <c r="L280" s="62">
        <v>0</v>
      </c>
      <c r="M280" s="62">
        <v>200000</v>
      </c>
      <c r="N280" s="62">
        <v>1500000</v>
      </c>
      <c r="O280" s="62">
        <v>1500000</v>
      </c>
      <c r="P280" s="62">
        <v>1500000</v>
      </c>
      <c r="Q280" s="62">
        <v>1000000</v>
      </c>
      <c r="R280" s="62">
        <v>900000</v>
      </c>
      <c r="ALN280" s="6"/>
    </row>
    <row r="281" spans="1:1002" ht="36.6" customHeight="1" x14ac:dyDescent="0.25">
      <c r="A281" s="72" t="s">
        <v>160</v>
      </c>
      <c r="B281" s="56" t="s">
        <v>161</v>
      </c>
      <c r="C281" s="56" t="s">
        <v>156</v>
      </c>
      <c r="D281" s="56" t="s">
        <v>157</v>
      </c>
      <c r="E281" s="57" t="s">
        <v>162</v>
      </c>
      <c r="F281" s="58" t="s">
        <v>163</v>
      </c>
      <c r="G281" s="97">
        <v>1400000</v>
      </c>
      <c r="H281" s="73">
        <v>1400000</v>
      </c>
      <c r="I281" s="73">
        <v>0</v>
      </c>
      <c r="J281" s="74">
        <v>0</v>
      </c>
      <c r="K281" s="63">
        <v>0</v>
      </c>
      <c r="L281" s="63">
        <v>50000</v>
      </c>
      <c r="M281" s="63">
        <v>210641.33</v>
      </c>
      <c r="N281" s="63">
        <v>420468.93</v>
      </c>
      <c r="O281" s="63">
        <v>469711.67</v>
      </c>
      <c r="P281" s="63">
        <v>249178.07</v>
      </c>
      <c r="Q281" s="63">
        <v>0</v>
      </c>
      <c r="R281" s="63">
        <v>0</v>
      </c>
      <c r="ALN281" s="6"/>
    </row>
    <row r="282" spans="1:1002" ht="36.6" customHeight="1" x14ac:dyDescent="0.25">
      <c r="A282" s="72" t="s">
        <v>530</v>
      </c>
      <c r="B282" s="56" t="s">
        <v>531</v>
      </c>
      <c r="C282" s="56" t="s">
        <v>156</v>
      </c>
      <c r="D282" s="56" t="s">
        <v>157</v>
      </c>
      <c r="E282" s="57" t="s">
        <v>532</v>
      </c>
      <c r="F282" s="58" t="s">
        <v>533</v>
      </c>
      <c r="G282" s="97">
        <v>1600000</v>
      </c>
      <c r="H282" s="73">
        <v>1600000</v>
      </c>
      <c r="I282" s="73">
        <v>0</v>
      </c>
      <c r="J282" s="74">
        <v>0</v>
      </c>
      <c r="K282" s="63">
        <v>0</v>
      </c>
      <c r="L282" s="63">
        <v>140541.78</v>
      </c>
      <c r="M282" s="63">
        <v>436952.22</v>
      </c>
      <c r="N282" s="63">
        <v>720000</v>
      </c>
      <c r="O282" s="63">
        <v>302506</v>
      </c>
      <c r="P282" s="63">
        <v>0</v>
      </c>
      <c r="Q282" s="63">
        <v>0</v>
      </c>
      <c r="R282" s="63">
        <v>0</v>
      </c>
      <c r="ALN282" s="6"/>
    </row>
    <row r="283" spans="1:1002" ht="36.6" customHeight="1" x14ac:dyDescent="0.25">
      <c r="A283" s="72" t="s">
        <v>509</v>
      </c>
      <c r="B283" s="56" t="s">
        <v>510</v>
      </c>
      <c r="C283" s="56" t="s">
        <v>156</v>
      </c>
      <c r="D283" s="56" t="s">
        <v>157</v>
      </c>
      <c r="E283" s="57" t="s">
        <v>511</v>
      </c>
      <c r="F283" s="58" t="s">
        <v>512</v>
      </c>
      <c r="G283" s="97">
        <v>4906712.1100000003</v>
      </c>
      <c r="H283" s="73">
        <v>4906712.1100000003</v>
      </c>
      <c r="I283" s="73">
        <v>0</v>
      </c>
      <c r="J283" s="74">
        <v>0</v>
      </c>
      <c r="K283" s="63">
        <v>0</v>
      </c>
      <c r="L283" s="63">
        <v>0</v>
      </c>
      <c r="M283" s="63">
        <v>314029.58</v>
      </c>
      <c r="N283" s="63">
        <v>981342.42</v>
      </c>
      <c r="O283" s="63">
        <v>1717349.24</v>
      </c>
      <c r="P283" s="63">
        <v>1472013.63</v>
      </c>
      <c r="Q283" s="63">
        <v>421977.24</v>
      </c>
      <c r="R283" s="63">
        <v>0</v>
      </c>
      <c r="ALN283" s="6"/>
    </row>
    <row r="284" spans="1:1002" ht="36.6" customHeight="1" x14ac:dyDescent="0.25">
      <c r="A284" s="72" t="s">
        <v>1667</v>
      </c>
      <c r="B284" s="56" t="s">
        <v>450</v>
      </c>
      <c r="C284" s="56" t="s">
        <v>156</v>
      </c>
      <c r="D284" s="56" t="s">
        <v>157</v>
      </c>
      <c r="E284" s="57" t="s">
        <v>1668</v>
      </c>
      <c r="F284" s="58" t="s">
        <v>1669</v>
      </c>
      <c r="G284" s="97">
        <v>2250000</v>
      </c>
      <c r="H284" s="73">
        <v>2250000</v>
      </c>
      <c r="I284" s="73">
        <v>0</v>
      </c>
      <c r="J284" s="74">
        <v>0</v>
      </c>
      <c r="K284" s="63">
        <v>0</v>
      </c>
      <c r="L284" s="63">
        <v>337500</v>
      </c>
      <c r="M284" s="63">
        <v>1562093.27</v>
      </c>
      <c r="N284" s="63">
        <v>200406.73</v>
      </c>
      <c r="O284" s="63">
        <v>150000</v>
      </c>
      <c r="P284" s="63">
        <v>0</v>
      </c>
      <c r="Q284" s="63">
        <v>0</v>
      </c>
      <c r="R284" s="63">
        <v>0</v>
      </c>
      <c r="ALN284" s="6"/>
    </row>
    <row r="285" spans="1:1002" ht="36.6" customHeight="1" x14ac:dyDescent="0.25">
      <c r="A285" s="72" t="s">
        <v>1510</v>
      </c>
      <c r="B285" s="56" t="s">
        <v>1511</v>
      </c>
      <c r="C285" s="56" t="s">
        <v>156</v>
      </c>
      <c r="D285" s="56" t="s">
        <v>157</v>
      </c>
      <c r="E285" s="57" t="s">
        <v>1512</v>
      </c>
      <c r="F285" s="58" t="s">
        <v>1513</v>
      </c>
      <c r="G285" s="97">
        <v>1600000</v>
      </c>
      <c r="H285" s="73">
        <v>1600000</v>
      </c>
      <c r="I285" s="73">
        <v>0</v>
      </c>
      <c r="J285" s="74">
        <v>0</v>
      </c>
      <c r="K285" s="63">
        <v>0</v>
      </c>
      <c r="L285" s="63">
        <v>0</v>
      </c>
      <c r="M285" s="63">
        <v>0</v>
      </c>
      <c r="N285" s="63">
        <v>102400</v>
      </c>
      <c r="O285" s="63">
        <v>320000</v>
      </c>
      <c r="P285" s="63">
        <v>560000</v>
      </c>
      <c r="Q285" s="63">
        <v>560000</v>
      </c>
      <c r="R285" s="63">
        <v>57600</v>
      </c>
      <c r="ALN285" s="6"/>
    </row>
    <row r="286" spans="1:1002" ht="36.6" customHeight="1" x14ac:dyDescent="0.25">
      <c r="A286" s="72" t="s">
        <v>513</v>
      </c>
      <c r="B286" s="56" t="s">
        <v>514</v>
      </c>
      <c r="C286" s="56" t="s">
        <v>156</v>
      </c>
      <c r="D286" s="56" t="s">
        <v>157</v>
      </c>
      <c r="E286" s="57" t="s">
        <v>515</v>
      </c>
      <c r="F286" s="58" t="s">
        <v>516</v>
      </c>
      <c r="G286" s="97">
        <v>6430928.54</v>
      </c>
      <c r="H286" s="73">
        <v>6430928.54</v>
      </c>
      <c r="I286" s="73">
        <v>0</v>
      </c>
      <c r="J286" s="74">
        <v>0</v>
      </c>
      <c r="K286" s="63">
        <v>0</v>
      </c>
      <c r="L286" s="63">
        <v>100000</v>
      </c>
      <c r="M286" s="63">
        <v>411579.43</v>
      </c>
      <c r="N286" s="63">
        <v>1186185.71</v>
      </c>
      <c r="O286" s="63">
        <v>2250824.9900000002</v>
      </c>
      <c r="P286" s="63">
        <v>1929278.56</v>
      </c>
      <c r="Q286" s="63">
        <v>553059.85</v>
      </c>
      <c r="R286" s="63">
        <v>0</v>
      </c>
      <c r="ALN286" s="6"/>
    </row>
    <row r="287" spans="1:1002" ht="36.6" customHeight="1" x14ac:dyDescent="0.25">
      <c r="A287" s="72" t="s">
        <v>1476</v>
      </c>
      <c r="B287" s="56" t="s">
        <v>1477</v>
      </c>
      <c r="C287" s="56" t="s">
        <v>156</v>
      </c>
      <c r="D287" s="56" t="s">
        <v>157</v>
      </c>
      <c r="E287" s="57" t="s">
        <v>1478</v>
      </c>
      <c r="F287" s="58" t="s">
        <v>1479</v>
      </c>
      <c r="G287" s="97">
        <v>4950000</v>
      </c>
      <c r="H287" s="73">
        <v>4950000</v>
      </c>
      <c r="I287" s="73">
        <v>0</v>
      </c>
      <c r="J287" s="74">
        <v>0</v>
      </c>
      <c r="K287" s="63">
        <v>0</v>
      </c>
      <c r="L287" s="63">
        <v>350000</v>
      </c>
      <c r="M287" s="63">
        <v>1315500</v>
      </c>
      <c r="N287" s="63">
        <v>1963850</v>
      </c>
      <c r="O287" s="63">
        <v>1320650</v>
      </c>
      <c r="P287" s="63">
        <v>0</v>
      </c>
      <c r="Q287" s="63">
        <v>0</v>
      </c>
      <c r="R287" s="63">
        <v>0</v>
      </c>
      <c r="ALN287" s="6"/>
    </row>
    <row r="288" spans="1:1002" ht="36.6" customHeight="1" x14ac:dyDescent="0.25">
      <c r="A288" s="72" t="s">
        <v>543</v>
      </c>
      <c r="B288" s="56" t="s">
        <v>531</v>
      </c>
      <c r="C288" s="56" t="s">
        <v>156</v>
      </c>
      <c r="D288" s="56" t="s">
        <v>157</v>
      </c>
      <c r="E288" s="57" t="s">
        <v>544</v>
      </c>
      <c r="F288" s="58" t="s">
        <v>545</v>
      </c>
      <c r="G288" s="97">
        <v>2200000</v>
      </c>
      <c r="H288" s="73">
        <v>2200000</v>
      </c>
      <c r="I288" s="73">
        <v>0</v>
      </c>
      <c r="J288" s="74">
        <v>0</v>
      </c>
      <c r="K288" s="63">
        <v>0</v>
      </c>
      <c r="L288" s="63">
        <v>140541.78</v>
      </c>
      <c r="M288" s="63">
        <v>657615</v>
      </c>
      <c r="N288" s="63">
        <v>990000</v>
      </c>
      <c r="O288" s="63">
        <v>411843.22</v>
      </c>
      <c r="P288" s="63">
        <v>0</v>
      </c>
      <c r="Q288" s="63">
        <v>0</v>
      </c>
      <c r="R288" s="63">
        <v>0</v>
      </c>
      <c r="ALN288" s="6"/>
    </row>
    <row r="289" spans="1:1002" ht="36.6" customHeight="1" x14ac:dyDescent="0.25">
      <c r="A289" s="72" t="s">
        <v>164</v>
      </c>
      <c r="B289" s="56" t="s">
        <v>165</v>
      </c>
      <c r="C289" s="56" t="s">
        <v>156</v>
      </c>
      <c r="D289" s="56" t="s">
        <v>157</v>
      </c>
      <c r="E289" s="57" t="s">
        <v>166</v>
      </c>
      <c r="F289" s="58" t="s">
        <v>167</v>
      </c>
      <c r="G289" s="97">
        <v>2999808.94</v>
      </c>
      <c r="H289" s="73">
        <v>2999808.94</v>
      </c>
      <c r="I289" s="73">
        <v>0</v>
      </c>
      <c r="J289" s="74">
        <v>0</v>
      </c>
      <c r="K289" s="63">
        <v>0</v>
      </c>
      <c r="L289" s="63">
        <v>0</v>
      </c>
      <c r="M289" s="63">
        <v>0</v>
      </c>
      <c r="N289" s="63">
        <v>191987.77</v>
      </c>
      <c r="O289" s="63">
        <v>599961.79</v>
      </c>
      <c r="P289" s="63">
        <v>1049933.1299999999</v>
      </c>
      <c r="Q289" s="63">
        <v>1049933.1299999999</v>
      </c>
      <c r="R289" s="63">
        <v>107993.12</v>
      </c>
      <c r="ALN289" s="6"/>
    </row>
    <row r="290" spans="1:1002" ht="36.6" customHeight="1" x14ac:dyDescent="0.25">
      <c r="A290" s="72" t="s">
        <v>781</v>
      </c>
      <c r="B290" s="56" t="s">
        <v>128</v>
      </c>
      <c r="C290" s="56" t="s">
        <v>156</v>
      </c>
      <c r="D290" s="56" t="s">
        <v>157</v>
      </c>
      <c r="E290" s="57" t="s">
        <v>782</v>
      </c>
      <c r="F290" s="58" t="s">
        <v>783</v>
      </c>
      <c r="G290" s="97">
        <v>330000</v>
      </c>
      <c r="H290" s="73">
        <v>330000</v>
      </c>
      <c r="I290" s="73">
        <v>0</v>
      </c>
      <c r="J290" s="74">
        <v>0</v>
      </c>
      <c r="K290" s="63">
        <v>247893.52</v>
      </c>
      <c r="L290" s="63">
        <v>82106.48</v>
      </c>
      <c r="M290" s="63">
        <v>0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ALN290" s="6"/>
    </row>
    <row r="291" spans="1:1002" ht="36.6" customHeight="1" x14ac:dyDescent="0.25">
      <c r="A291" s="72" t="s">
        <v>523</v>
      </c>
      <c r="B291" s="56" t="s">
        <v>165</v>
      </c>
      <c r="C291" s="56" t="s">
        <v>156</v>
      </c>
      <c r="D291" s="56" t="s">
        <v>157</v>
      </c>
      <c r="E291" s="57" t="s">
        <v>524</v>
      </c>
      <c r="F291" s="58" t="s">
        <v>525</v>
      </c>
      <c r="G291" s="97">
        <v>1481660.32</v>
      </c>
      <c r="H291" s="73">
        <v>1481660.32</v>
      </c>
      <c r="I291" s="73">
        <v>0</v>
      </c>
      <c r="J291" s="74">
        <v>0</v>
      </c>
      <c r="K291" s="63">
        <v>0</v>
      </c>
      <c r="L291" s="63">
        <v>0</v>
      </c>
      <c r="M291" s="63">
        <v>94826.26</v>
      </c>
      <c r="N291" s="63">
        <v>370415.08</v>
      </c>
      <c r="O291" s="63">
        <v>666747.14</v>
      </c>
      <c r="P291" s="63">
        <v>349671.84</v>
      </c>
      <c r="Q291" s="63">
        <v>0</v>
      </c>
      <c r="R291" s="63">
        <v>0</v>
      </c>
      <c r="ALN291" s="6"/>
    </row>
    <row r="292" spans="1:1002" ht="36.6" customHeight="1" x14ac:dyDescent="0.25">
      <c r="A292" s="72" t="s">
        <v>1484</v>
      </c>
      <c r="B292" s="56" t="s">
        <v>1481</v>
      </c>
      <c r="C292" s="56" t="s">
        <v>156</v>
      </c>
      <c r="D292" s="56" t="s">
        <v>157</v>
      </c>
      <c r="E292" s="57" t="s">
        <v>1485</v>
      </c>
      <c r="F292" s="58" t="s">
        <v>1486</v>
      </c>
      <c r="G292" s="97">
        <v>2300000</v>
      </c>
      <c r="H292" s="73">
        <v>2300000</v>
      </c>
      <c r="I292" s="73">
        <v>0</v>
      </c>
      <c r="J292" s="74">
        <v>0</v>
      </c>
      <c r="K292" s="63">
        <v>0</v>
      </c>
      <c r="L292" s="63">
        <v>0</v>
      </c>
      <c r="M292" s="63">
        <v>0</v>
      </c>
      <c r="N292" s="63">
        <v>366280</v>
      </c>
      <c r="O292" s="63">
        <v>632370</v>
      </c>
      <c r="P292" s="63">
        <v>1301350</v>
      </c>
      <c r="Q292" s="63">
        <v>0</v>
      </c>
      <c r="R292" s="63">
        <v>0</v>
      </c>
      <c r="ALN292" s="6"/>
    </row>
    <row r="293" spans="1:1002" ht="36.6" customHeight="1" x14ac:dyDescent="0.25">
      <c r="A293" s="72" t="s">
        <v>1480</v>
      </c>
      <c r="B293" s="56" t="s">
        <v>1481</v>
      </c>
      <c r="C293" s="56" t="s">
        <v>156</v>
      </c>
      <c r="D293" s="56" t="s">
        <v>157</v>
      </c>
      <c r="E293" s="57" t="s">
        <v>1482</v>
      </c>
      <c r="F293" s="58" t="s">
        <v>1483</v>
      </c>
      <c r="G293" s="97">
        <v>2300000</v>
      </c>
      <c r="H293" s="73">
        <v>2300000</v>
      </c>
      <c r="I293" s="73">
        <v>0</v>
      </c>
      <c r="J293" s="74">
        <v>0</v>
      </c>
      <c r="K293" s="63">
        <v>0</v>
      </c>
      <c r="L293" s="63">
        <v>0</v>
      </c>
      <c r="M293" s="63">
        <v>0</v>
      </c>
      <c r="N293" s="63">
        <v>402600</v>
      </c>
      <c r="O293" s="63">
        <v>642400</v>
      </c>
      <c r="P293" s="63">
        <v>655000</v>
      </c>
      <c r="Q293" s="63">
        <v>600000</v>
      </c>
      <c r="R293" s="63">
        <v>0</v>
      </c>
      <c r="ALN293" s="6"/>
    </row>
    <row r="294" spans="1:1002" ht="36.6" customHeight="1" x14ac:dyDescent="0.25">
      <c r="A294" s="72" t="s">
        <v>1718</v>
      </c>
      <c r="B294" s="56" t="s">
        <v>1719</v>
      </c>
      <c r="C294" s="56" t="s">
        <v>156</v>
      </c>
      <c r="D294" s="56" t="s">
        <v>157</v>
      </c>
      <c r="E294" s="57" t="s">
        <v>1720</v>
      </c>
      <c r="F294" s="58" t="s">
        <v>1721</v>
      </c>
      <c r="G294" s="97">
        <v>3950000</v>
      </c>
      <c r="H294" s="73">
        <v>3950000</v>
      </c>
      <c r="I294" s="73">
        <v>0</v>
      </c>
      <c r="J294" s="74">
        <v>0</v>
      </c>
      <c r="K294" s="63">
        <v>0</v>
      </c>
      <c r="L294" s="63">
        <v>164961.54</v>
      </c>
      <c r="M294" s="63">
        <v>252800</v>
      </c>
      <c r="N294" s="63">
        <v>625038.46</v>
      </c>
      <c r="O294" s="63">
        <v>1382500</v>
      </c>
      <c r="P294" s="63">
        <v>1185000</v>
      </c>
      <c r="Q294" s="63">
        <v>339700</v>
      </c>
      <c r="R294" s="63">
        <v>0</v>
      </c>
      <c r="ALN294" s="6"/>
    </row>
    <row r="295" spans="1:1002" ht="36.6" customHeight="1" x14ac:dyDescent="0.25">
      <c r="A295" s="72" t="s">
        <v>1703</v>
      </c>
      <c r="B295" s="56" t="s">
        <v>1700</v>
      </c>
      <c r="C295" s="56" t="s">
        <v>156</v>
      </c>
      <c r="D295" s="56" t="s">
        <v>157</v>
      </c>
      <c r="E295" s="57" t="s">
        <v>1704</v>
      </c>
      <c r="F295" s="58" t="s">
        <v>1705</v>
      </c>
      <c r="G295" s="97">
        <v>2000000</v>
      </c>
      <c r="H295" s="73">
        <v>2000000</v>
      </c>
      <c r="I295" s="73">
        <v>0</v>
      </c>
      <c r="J295" s="74">
        <v>0</v>
      </c>
      <c r="K295" s="63">
        <v>0</v>
      </c>
      <c r="L295" s="63">
        <v>0</v>
      </c>
      <c r="M295" s="63">
        <v>128000</v>
      </c>
      <c r="N295" s="63">
        <v>500000</v>
      </c>
      <c r="O295" s="63">
        <v>900000</v>
      </c>
      <c r="P295" s="63">
        <v>472000</v>
      </c>
      <c r="Q295" s="63">
        <v>0</v>
      </c>
      <c r="R295" s="63">
        <v>0</v>
      </c>
      <c r="ALN295" s="6"/>
    </row>
    <row r="296" spans="1:1002" ht="36.6" customHeight="1" x14ac:dyDescent="0.25">
      <c r="A296" s="72" t="s">
        <v>171</v>
      </c>
      <c r="B296" s="56" t="s">
        <v>165</v>
      </c>
      <c r="C296" s="56" t="s">
        <v>156</v>
      </c>
      <c r="D296" s="56" t="s">
        <v>157</v>
      </c>
      <c r="E296" s="57" t="s">
        <v>172</v>
      </c>
      <c r="F296" s="58" t="s">
        <v>173</v>
      </c>
      <c r="G296" s="97">
        <v>7490600</v>
      </c>
      <c r="H296" s="73">
        <v>7490600</v>
      </c>
      <c r="I296" s="73">
        <v>0</v>
      </c>
      <c r="J296" s="74">
        <v>0</v>
      </c>
      <c r="K296" s="63">
        <v>0</v>
      </c>
      <c r="L296" s="63">
        <v>0</v>
      </c>
      <c r="M296" s="63">
        <v>0</v>
      </c>
      <c r="N296" s="63">
        <v>479398.40000000002</v>
      </c>
      <c r="O296" s="63">
        <v>1498120</v>
      </c>
      <c r="P296" s="63">
        <v>2621710</v>
      </c>
      <c r="Q296" s="63">
        <v>2621710</v>
      </c>
      <c r="R296" s="63">
        <v>269661.59999999998</v>
      </c>
      <c r="ALN296" s="6"/>
    </row>
    <row r="297" spans="1:1002" ht="36.6" customHeight="1" x14ac:dyDescent="0.25">
      <c r="A297" s="72" t="s">
        <v>1507</v>
      </c>
      <c r="B297" s="56" t="s">
        <v>1481</v>
      </c>
      <c r="C297" s="56" t="s">
        <v>156</v>
      </c>
      <c r="D297" s="56" t="s">
        <v>157</v>
      </c>
      <c r="E297" s="57" t="s">
        <v>1508</v>
      </c>
      <c r="F297" s="58" t="s">
        <v>1509</v>
      </c>
      <c r="G297" s="97">
        <v>4432272.18</v>
      </c>
      <c r="H297" s="73">
        <v>4432272.18</v>
      </c>
      <c r="I297" s="73">
        <v>0</v>
      </c>
      <c r="J297" s="74">
        <v>0</v>
      </c>
      <c r="K297" s="63">
        <v>0</v>
      </c>
      <c r="L297" s="63">
        <v>0</v>
      </c>
      <c r="M297" s="63">
        <v>0</v>
      </c>
      <c r="N297" s="63">
        <v>283665.42</v>
      </c>
      <c r="O297" s="63">
        <v>886454.44</v>
      </c>
      <c r="P297" s="63">
        <v>1551295.26</v>
      </c>
      <c r="Q297" s="63">
        <v>1551295.26</v>
      </c>
      <c r="R297" s="63">
        <v>159561.79999999999</v>
      </c>
      <c r="ALN297" s="6"/>
    </row>
    <row r="298" spans="1:1002" ht="36.6" customHeight="1" x14ac:dyDescent="0.25">
      <c r="A298" s="72" t="s">
        <v>546</v>
      </c>
      <c r="B298" s="56" t="s">
        <v>547</v>
      </c>
      <c r="C298" s="56" t="s">
        <v>156</v>
      </c>
      <c r="D298" s="56" t="s">
        <v>157</v>
      </c>
      <c r="E298" s="57" t="s">
        <v>548</v>
      </c>
      <c r="F298" s="58" t="s">
        <v>549</v>
      </c>
      <c r="G298" s="97">
        <v>7514779.2999999998</v>
      </c>
      <c r="H298" s="73">
        <v>7514779.2999999998</v>
      </c>
      <c r="I298" s="73">
        <v>0</v>
      </c>
      <c r="J298" s="74">
        <v>0</v>
      </c>
      <c r="K298" s="63">
        <v>0</v>
      </c>
      <c r="L298" s="63">
        <v>0</v>
      </c>
      <c r="M298" s="63">
        <v>0</v>
      </c>
      <c r="N298" s="63">
        <v>480945.88</v>
      </c>
      <c r="O298" s="63">
        <v>1502955.86</v>
      </c>
      <c r="P298" s="63">
        <v>2630172.7599999998</v>
      </c>
      <c r="Q298" s="63">
        <v>2254433.79</v>
      </c>
      <c r="R298" s="63">
        <v>646271.01</v>
      </c>
      <c r="ALN298" s="6"/>
    </row>
    <row r="299" spans="1:1002" ht="36.6" customHeight="1" x14ac:dyDescent="0.25">
      <c r="A299" s="75" t="s">
        <v>154</v>
      </c>
      <c r="B299" s="76" t="s">
        <v>155</v>
      </c>
      <c r="C299" s="76" t="s">
        <v>156</v>
      </c>
      <c r="D299" s="76" t="s">
        <v>157</v>
      </c>
      <c r="E299" s="57" t="s">
        <v>158</v>
      </c>
      <c r="F299" s="58" t="s">
        <v>159</v>
      </c>
      <c r="G299" s="97">
        <v>17958223.66</v>
      </c>
      <c r="H299" s="73">
        <v>13214959.48</v>
      </c>
      <c r="I299" s="73">
        <v>4743264.18</v>
      </c>
      <c r="J299" s="74">
        <v>0</v>
      </c>
      <c r="K299" s="63">
        <v>0</v>
      </c>
      <c r="L299" s="63">
        <v>0</v>
      </c>
      <c r="M299" s="63">
        <v>0</v>
      </c>
      <c r="N299" s="63">
        <v>575631.09</v>
      </c>
      <c r="O299" s="63">
        <v>2361347.16</v>
      </c>
      <c r="P299" s="63">
        <v>4882357.53</v>
      </c>
      <c r="Q299" s="63">
        <v>3042020.74</v>
      </c>
      <c r="R299" s="63">
        <v>2353602.96</v>
      </c>
      <c r="ALN299" s="6"/>
    </row>
    <row r="300" spans="1:1002" ht="36.6" customHeight="1" x14ac:dyDescent="0.25">
      <c r="A300" s="75" t="s">
        <v>176</v>
      </c>
      <c r="B300" s="76" t="s">
        <v>177</v>
      </c>
      <c r="C300" s="76" t="s">
        <v>156</v>
      </c>
      <c r="D300" s="76" t="s">
        <v>157</v>
      </c>
      <c r="E300" s="57" t="s">
        <v>178</v>
      </c>
      <c r="F300" s="58" t="s">
        <v>179</v>
      </c>
      <c r="G300" s="97">
        <v>15000000</v>
      </c>
      <c r="H300" s="73">
        <v>15000000</v>
      </c>
      <c r="I300" s="73">
        <v>0</v>
      </c>
      <c r="J300" s="74">
        <v>0</v>
      </c>
      <c r="K300" s="63">
        <v>0</v>
      </c>
      <c r="L300" s="63">
        <v>0</v>
      </c>
      <c r="M300" s="63">
        <v>0</v>
      </c>
      <c r="N300" s="63">
        <v>750000</v>
      </c>
      <c r="O300" s="63">
        <v>3553352.71</v>
      </c>
      <c r="P300" s="63">
        <v>5644102.2800000003</v>
      </c>
      <c r="Q300" s="63">
        <v>3808172.7</v>
      </c>
      <c r="R300" s="63">
        <v>1244372.31</v>
      </c>
      <c r="ALN300" s="6"/>
    </row>
    <row r="301" spans="1:1002" ht="36.6" customHeight="1" x14ac:dyDescent="0.25">
      <c r="A301" s="75" t="s">
        <v>550</v>
      </c>
      <c r="B301" s="76" t="s">
        <v>527</v>
      </c>
      <c r="C301" s="76" t="s">
        <v>156</v>
      </c>
      <c r="D301" s="76" t="s">
        <v>157</v>
      </c>
      <c r="E301" s="57" t="s">
        <v>551</v>
      </c>
      <c r="F301" s="58" t="s">
        <v>552</v>
      </c>
      <c r="G301" s="97">
        <v>3540000</v>
      </c>
      <c r="H301" s="73">
        <v>3540000</v>
      </c>
      <c r="I301" s="73">
        <v>0</v>
      </c>
      <c r="J301" s="74">
        <v>0</v>
      </c>
      <c r="K301" s="63">
        <v>0</v>
      </c>
      <c r="L301" s="63">
        <v>10174.700000000001</v>
      </c>
      <c r="M301" s="63">
        <v>531000</v>
      </c>
      <c r="N301" s="63">
        <v>1200000</v>
      </c>
      <c r="O301" s="63">
        <v>963385.3</v>
      </c>
      <c r="P301" s="63">
        <v>835440</v>
      </c>
      <c r="Q301" s="63">
        <v>0</v>
      </c>
      <c r="R301" s="63">
        <v>0</v>
      </c>
      <c r="ALN301" s="6"/>
    </row>
    <row r="302" spans="1:1002" ht="36.6" customHeight="1" x14ac:dyDescent="0.25">
      <c r="A302" s="75" t="s">
        <v>168</v>
      </c>
      <c r="B302" s="76" t="s">
        <v>161</v>
      </c>
      <c r="C302" s="76" t="s">
        <v>156</v>
      </c>
      <c r="D302" s="76" t="s">
        <v>157</v>
      </c>
      <c r="E302" s="57" t="s">
        <v>169</v>
      </c>
      <c r="F302" s="58" t="s">
        <v>170</v>
      </c>
      <c r="G302" s="97">
        <v>1500000</v>
      </c>
      <c r="H302" s="73">
        <v>1500000</v>
      </c>
      <c r="I302" s="73">
        <v>0</v>
      </c>
      <c r="J302" s="74">
        <v>0</v>
      </c>
      <c r="K302" s="63">
        <v>0</v>
      </c>
      <c r="L302" s="63">
        <v>50000</v>
      </c>
      <c r="M302" s="63">
        <v>524786.14</v>
      </c>
      <c r="N302" s="63">
        <v>583270.75</v>
      </c>
      <c r="O302" s="63">
        <v>341943.11</v>
      </c>
      <c r="P302" s="63">
        <v>0</v>
      </c>
      <c r="Q302" s="63">
        <v>0</v>
      </c>
      <c r="R302" s="63">
        <v>0</v>
      </c>
      <c r="ALN302" s="6"/>
    </row>
    <row r="303" spans="1:1002" ht="36.6" customHeight="1" x14ac:dyDescent="0.25">
      <c r="A303" s="75" t="s">
        <v>180</v>
      </c>
      <c r="B303" s="76" t="s">
        <v>161</v>
      </c>
      <c r="C303" s="76" t="s">
        <v>156</v>
      </c>
      <c r="D303" s="76" t="s">
        <v>157</v>
      </c>
      <c r="E303" s="57" t="s">
        <v>181</v>
      </c>
      <c r="F303" s="58" t="s">
        <v>182</v>
      </c>
      <c r="G303" s="97">
        <v>1250000</v>
      </c>
      <c r="H303" s="73">
        <v>1250000</v>
      </c>
      <c r="I303" s="73">
        <v>0</v>
      </c>
      <c r="J303" s="74">
        <v>0</v>
      </c>
      <c r="K303" s="63">
        <v>0</v>
      </c>
      <c r="L303" s="63">
        <v>50000</v>
      </c>
      <c r="M303" s="63">
        <v>389201.78</v>
      </c>
      <c r="N303" s="63">
        <v>432651.8</v>
      </c>
      <c r="O303" s="63">
        <v>201425</v>
      </c>
      <c r="P303" s="63">
        <v>176721.42</v>
      </c>
      <c r="Q303" s="63">
        <v>0</v>
      </c>
      <c r="R303" s="63">
        <v>0</v>
      </c>
      <c r="ALN303" s="6"/>
    </row>
    <row r="304" spans="1:1002" ht="36.6" customHeight="1" x14ac:dyDescent="0.25">
      <c r="A304" s="75" t="s">
        <v>565</v>
      </c>
      <c r="B304" s="76" t="s">
        <v>566</v>
      </c>
      <c r="C304" s="76" t="s">
        <v>156</v>
      </c>
      <c r="D304" s="76" t="s">
        <v>157</v>
      </c>
      <c r="E304" s="57" t="s">
        <v>567</v>
      </c>
      <c r="F304" s="58" t="s">
        <v>568</v>
      </c>
      <c r="G304" s="97">
        <v>3618718.12</v>
      </c>
      <c r="H304" s="73">
        <v>3618718.12</v>
      </c>
      <c r="I304" s="73">
        <v>0</v>
      </c>
      <c r="J304" s="74">
        <v>0</v>
      </c>
      <c r="K304" s="63">
        <v>0</v>
      </c>
      <c r="L304" s="63">
        <v>144528.93</v>
      </c>
      <c r="M304" s="63">
        <v>200000</v>
      </c>
      <c r="N304" s="63">
        <v>231597.96</v>
      </c>
      <c r="O304" s="63">
        <v>723743.62</v>
      </c>
      <c r="P304" s="63">
        <v>1122022.4099999999</v>
      </c>
      <c r="Q304" s="63">
        <v>1066551.3400000001</v>
      </c>
      <c r="R304" s="63">
        <v>130273.86</v>
      </c>
      <c r="ALN304" s="6"/>
    </row>
    <row r="305" spans="1:1002" ht="36.6" customHeight="1" x14ac:dyDescent="0.25">
      <c r="A305" s="75" t="s">
        <v>1715</v>
      </c>
      <c r="B305" s="76" t="s">
        <v>177</v>
      </c>
      <c r="C305" s="76" t="s">
        <v>156</v>
      </c>
      <c r="D305" s="76" t="s">
        <v>157</v>
      </c>
      <c r="E305" s="57" t="s">
        <v>1716</v>
      </c>
      <c r="F305" s="58" t="s">
        <v>1717</v>
      </c>
      <c r="G305" s="97">
        <v>1100000</v>
      </c>
      <c r="H305" s="73">
        <v>1100000</v>
      </c>
      <c r="I305" s="73">
        <v>0</v>
      </c>
      <c r="J305" s="74">
        <v>0</v>
      </c>
      <c r="K305" s="63">
        <v>0</v>
      </c>
      <c r="L305" s="63">
        <v>115449</v>
      </c>
      <c r="M305" s="63">
        <v>90000</v>
      </c>
      <c r="N305" s="63">
        <v>275000</v>
      </c>
      <c r="O305" s="63">
        <v>379551</v>
      </c>
      <c r="P305" s="63">
        <v>240000</v>
      </c>
      <c r="Q305" s="63">
        <v>0</v>
      </c>
      <c r="R305" s="63">
        <v>0</v>
      </c>
      <c r="ALN305" s="6"/>
    </row>
    <row r="306" spans="1:1002" ht="36.6" customHeight="1" x14ac:dyDescent="0.25">
      <c r="A306" s="75" t="s">
        <v>1517</v>
      </c>
      <c r="B306" s="76" t="s">
        <v>177</v>
      </c>
      <c r="C306" s="76" t="s">
        <v>156</v>
      </c>
      <c r="D306" s="76" t="s">
        <v>157</v>
      </c>
      <c r="E306" s="57" t="s">
        <v>1518</v>
      </c>
      <c r="F306" s="58" t="s">
        <v>1519</v>
      </c>
      <c r="G306" s="97">
        <v>1000000</v>
      </c>
      <c r="H306" s="73">
        <v>1000000</v>
      </c>
      <c r="I306" s="73">
        <v>0</v>
      </c>
      <c r="J306" s="74">
        <v>0</v>
      </c>
      <c r="K306" s="63">
        <v>0</v>
      </c>
      <c r="L306" s="63">
        <v>0</v>
      </c>
      <c r="M306" s="63">
        <v>60000</v>
      </c>
      <c r="N306" s="63">
        <v>300000</v>
      </c>
      <c r="O306" s="63">
        <v>450000</v>
      </c>
      <c r="P306" s="63">
        <v>190000</v>
      </c>
      <c r="Q306" s="63">
        <v>0</v>
      </c>
      <c r="R306" s="63">
        <v>0</v>
      </c>
      <c r="ALN306" s="6"/>
    </row>
    <row r="307" spans="1:1002" ht="36.6" customHeight="1" x14ac:dyDescent="0.25">
      <c r="A307" s="75" t="s">
        <v>537</v>
      </c>
      <c r="B307" s="76" t="s">
        <v>177</v>
      </c>
      <c r="C307" s="76" t="s">
        <v>156</v>
      </c>
      <c r="D307" s="76" t="s">
        <v>157</v>
      </c>
      <c r="E307" s="57" t="s">
        <v>538</v>
      </c>
      <c r="F307" s="58" t="s">
        <v>539</v>
      </c>
      <c r="G307" s="97">
        <v>1100000</v>
      </c>
      <c r="H307" s="73">
        <v>1100000</v>
      </c>
      <c r="I307" s="73">
        <v>0</v>
      </c>
      <c r="J307" s="74">
        <v>0</v>
      </c>
      <c r="K307" s="63">
        <v>0</v>
      </c>
      <c r="L307" s="63">
        <v>89000</v>
      </c>
      <c r="M307" s="63">
        <v>330000</v>
      </c>
      <c r="N307" s="63">
        <v>495000</v>
      </c>
      <c r="O307" s="63">
        <v>186000</v>
      </c>
      <c r="P307" s="63">
        <v>0</v>
      </c>
      <c r="Q307" s="63">
        <v>0</v>
      </c>
      <c r="R307" s="63">
        <v>0</v>
      </c>
      <c r="ALN307" s="6"/>
    </row>
    <row r="308" spans="1:1002" ht="36.6" customHeight="1" x14ac:dyDescent="0.25">
      <c r="A308" s="75" t="s">
        <v>540</v>
      </c>
      <c r="B308" s="76" t="s">
        <v>177</v>
      </c>
      <c r="C308" s="76" t="s">
        <v>156</v>
      </c>
      <c r="D308" s="76" t="s">
        <v>157</v>
      </c>
      <c r="E308" s="57" t="s">
        <v>541</v>
      </c>
      <c r="F308" s="58" t="s">
        <v>542</v>
      </c>
      <c r="G308" s="97">
        <v>1000000</v>
      </c>
      <c r="H308" s="73">
        <v>1000000</v>
      </c>
      <c r="I308" s="73">
        <v>0</v>
      </c>
      <c r="J308" s="74">
        <v>0</v>
      </c>
      <c r="K308" s="63">
        <v>0</v>
      </c>
      <c r="L308" s="63">
        <v>0</v>
      </c>
      <c r="M308" s="63">
        <v>60000</v>
      </c>
      <c r="N308" s="63">
        <v>300000</v>
      </c>
      <c r="O308" s="63">
        <v>450000</v>
      </c>
      <c r="P308" s="63">
        <v>190000</v>
      </c>
      <c r="Q308" s="63">
        <v>0</v>
      </c>
      <c r="R308" s="63">
        <v>0</v>
      </c>
      <c r="ALN308" s="6"/>
    </row>
    <row r="309" spans="1:1002" ht="36.6" customHeight="1" x14ac:dyDescent="0.25">
      <c r="A309" s="75" t="s">
        <v>1712</v>
      </c>
      <c r="B309" s="76" t="s">
        <v>177</v>
      </c>
      <c r="C309" s="76" t="s">
        <v>156</v>
      </c>
      <c r="D309" s="76" t="s">
        <v>157</v>
      </c>
      <c r="E309" s="57" t="s">
        <v>1713</v>
      </c>
      <c r="F309" s="58" t="s">
        <v>1714</v>
      </c>
      <c r="G309" s="97">
        <v>1000000</v>
      </c>
      <c r="H309" s="73">
        <v>1000000</v>
      </c>
      <c r="I309" s="73">
        <v>0</v>
      </c>
      <c r="J309" s="74">
        <v>0</v>
      </c>
      <c r="K309" s="63">
        <v>0</v>
      </c>
      <c r="L309" s="63">
        <v>136255.54</v>
      </c>
      <c r="M309" s="63">
        <v>60000</v>
      </c>
      <c r="N309" s="63">
        <v>113744.46</v>
      </c>
      <c r="O309" s="63">
        <v>450000</v>
      </c>
      <c r="P309" s="63">
        <v>240000</v>
      </c>
      <c r="Q309" s="63">
        <v>0</v>
      </c>
      <c r="R309" s="63">
        <v>0</v>
      </c>
      <c r="ALN309" s="6"/>
    </row>
    <row r="310" spans="1:1002" ht="36.6" customHeight="1" x14ac:dyDescent="0.25">
      <c r="A310" s="75" t="s">
        <v>534</v>
      </c>
      <c r="B310" s="76" t="s">
        <v>177</v>
      </c>
      <c r="C310" s="76" t="s">
        <v>156</v>
      </c>
      <c r="D310" s="76" t="s">
        <v>157</v>
      </c>
      <c r="E310" s="57" t="s">
        <v>535</v>
      </c>
      <c r="F310" s="58" t="s">
        <v>536</v>
      </c>
      <c r="G310" s="97">
        <v>1100000</v>
      </c>
      <c r="H310" s="73">
        <v>1100000</v>
      </c>
      <c r="I310" s="73">
        <v>0</v>
      </c>
      <c r="J310" s="74">
        <v>0</v>
      </c>
      <c r="K310" s="63">
        <v>0</v>
      </c>
      <c r="L310" s="63">
        <v>20000</v>
      </c>
      <c r="M310" s="63">
        <v>70000</v>
      </c>
      <c r="N310" s="63">
        <v>330000</v>
      </c>
      <c r="O310" s="63">
        <v>490000</v>
      </c>
      <c r="P310" s="63">
        <v>190000</v>
      </c>
      <c r="Q310" s="63">
        <v>0</v>
      </c>
      <c r="R310" s="63">
        <v>0</v>
      </c>
      <c r="ALN310" s="6"/>
    </row>
    <row r="311" spans="1:1002" ht="36.6" customHeight="1" x14ac:dyDescent="0.25">
      <c r="A311" s="75" t="s">
        <v>1706</v>
      </c>
      <c r="B311" s="76" t="s">
        <v>177</v>
      </c>
      <c r="C311" s="76" t="s">
        <v>156</v>
      </c>
      <c r="D311" s="76" t="s">
        <v>157</v>
      </c>
      <c r="E311" s="57" t="s">
        <v>1707</v>
      </c>
      <c r="F311" s="58" t="s">
        <v>1708</v>
      </c>
      <c r="G311" s="97">
        <v>1100000</v>
      </c>
      <c r="H311" s="73">
        <v>1100000</v>
      </c>
      <c r="I311" s="73">
        <v>0</v>
      </c>
      <c r="J311" s="74">
        <v>0</v>
      </c>
      <c r="K311" s="63">
        <v>0</v>
      </c>
      <c r="L311" s="63">
        <v>0</v>
      </c>
      <c r="M311" s="63">
        <v>70000</v>
      </c>
      <c r="N311" s="63">
        <v>385000</v>
      </c>
      <c r="O311" s="63">
        <v>495000</v>
      </c>
      <c r="P311" s="63">
        <v>150000</v>
      </c>
      <c r="Q311" s="63">
        <v>0</v>
      </c>
      <c r="R311" s="63">
        <v>0</v>
      </c>
      <c r="ALN311" s="6"/>
    </row>
    <row r="312" spans="1:1002" ht="36.6" customHeight="1" x14ac:dyDescent="0.25">
      <c r="A312" s="75" t="s">
        <v>1709</v>
      </c>
      <c r="B312" s="76" t="s">
        <v>177</v>
      </c>
      <c r="C312" s="76" t="s">
        <v>156</v>
      </c>
      <c r="D312" s="76" t="s">
        <v>157</v>
      </c>
      <c r="E312" s="57" t="s">
        <v>1710</v>
      </c>
      <c r="F312" s="58" t="s">
        <v>1711</v>
      </c>
      <c r="G312" s="97">
        <v>1100000</v>
      </c>
      <c r="H312" s="73">
        <v>1100000</v>
      </c>
      <c r="I312" s="73">
        <v>0</v>
      </c>
      <c r="J312" s="74">
        <v>0</v>
      </c>
      <c r="K312" s="63">
        <v>0</v>
      </c>
      <c r="L312" s="63">
        <v>0</v>
      </c>
      <c r="M312" s="63">
        <v>70000</v>
      </c>
      <c r="N312" s="63">
        <v>330000</v>
      </c>
      <c r="O312" s="63">
        <v>495000</v>
      </c>
      <c r="P312" s="63">
        <v>205000</v>
      </c>
      <c r="Q312" s="63">
        <v>0</v>
      </c>
      <c r="R312" s="63">
        <v>0</v>
      </c>
      <c r="ALN312" s="6"/>
    </row>
    <row r="313" spans="1:1002" ht="36.6" customHeight="1" x14ac:dyDescent="0.25">
      <c r="A313" s="75" t="s">
        <v>745</v>
      </c>
      <c r="B313" s="76" t="s">
        <v>527</v>
      </c>
      <c r="C313" s="76" t="s">
        <v>156</v>
      </c>
      <c r="D313" s="76" t="s">
        <v>157</v>
      </c>
      <c r="E313" s="57" t="s">
        <v>746</v>
      </c>
      <c r="F313" s="58" t="s">
        <v>747</v>
      </c>
      <c r="G313" s="97">
        <v>780000</v>
      </c>
      <c r="H313" s="73">
        <v>780000</v>
      </c>
      <c r="I313" s="73">
        <v>0</v>
      </c>
      <c r="J313" s="74">
        <v>0</v>
      </c>
      <c r="K313" s="63">
        <v>0</v>
      </c>
      <c r="L313" s="63">
        <v>50000</v>
      </c>
      <c r="M313" s="63">
        <v>330000</v>
      </c>
      <c r="N313" s="63">
        <v>400000</v>
      </c>
      <c r="O313" s="63">
        <v>0</v>
      </c>
      <c r="P313" s="63">
        <v>0</v>
      </c>
      <c r="Q313" s="63">
        <v>0</v>
      </c>
      <c r="R313" s="63">
        <v>0</v>
      </c>
      <c r="ALN313" s="6"/>
    </row>
    <row r="314" spans="1:1002" ht="36.6" customHeight="1" x14ac:dyDescent="0.25">
      <c r="A314" s="75" t="s">
        <v>553</v>
      </c>
      <c r="B314" s="76" t="s">
        <v>527</v>
      </c>
      <c r="C314" s="76" t="s">
        <v>156</v>
      </c>
      <c r="D314" s="76" t="s">
        <v>157</v>
      </c>
      <c r="E314" s="57" t="s">
        <v>554</v>
      </c>
      <c r="F314" s="58" t="s">
        <v>555</v>
      </c>
      <c r="G314" s="97">
        <v>998564.25</v>
      </c>
      <c r="H314" s="73">
        <v>998564.25</v>
      </c>
      <c r="I314" s="73">
        <v>0</v>
      </c>
      <c r="J314" s="74">
        <v>0</v>
      </c>
      <c r="K314" s="63">
        <v>0</v>
      </c>
      <c r="L314" s="63">
        <v>0</v>
      </c>
      <c r="M314" s="63">
        <v>60000</v>
      </c>
      <c r="N314" s="63">
        <v>249641.06</v>
      </c>
      <c r="O314" s="63">
        <v>449353.91</v>
      </c>
      <c r="P314" s="63">
        <v>239569.28</v>
      </c>
      <c r="Q314" s="63">
        <v>0</v>
      </c>
      <c r="R314" s="63">
        <v>0</v>
      </c>
      <c r="ALN314" s="6"/>
    </row>
    <row r="315" spans="1:1002" ht="36.6" customHeight="1" x14ac:dyDescent="0.25">
      <c r="A315" s="75" t="s">
        <v>526</v>
      </c>
      <c r="B315" s="76" t="s">
        <v>527</v>
      </c>
      <c r="C315" s="76" t="s">
        <v>156</v>
      </c>
      <c r="D315" s="76" t="s">
        <v>157</v>
      </c>
      <c r="E315" s="57" t="s">
        <v>528</v>
      </c>
      <c r="F315" s="58" t="s">
        <v>529</v>
      </c>
      <c r="G315" s="97">
        <v>1175000</v>
      </c>
      <c r="H315" s="73">
        <v>1175000</v>
      </c>
      <c r="I315" s="73">
        <v>0</v>
      </c>
      <c r="J315" s="74">
        <v>0</v>
      </c>
      <c r="K315" s="63">
        <v>0</v>
      </c>
      <c r="L315" s="63">
        <v>0</v>
      </c>
      <c r="M315" s="63">
        <v>70000</v>
      </c>
      <c r="N315" s="63">
        <v>293750</v>
      </c>
      <c r="O315" s="63">
        <v>528750</v>
      </c>
      <c r="P315" s="63">
        <v>282500</v>
      </c>
      <c r="Q315" s="63">
        <v>0</v>
      </c>
      <c r="R315" s="63">
        <v>0</v>
      </c>
      <c r="ALN315" s="6"/>
    </row>
    <row r="316" spans="1:1002" ht="36.6" customHeight="1" x14ac:dyDescent="0.25">
      <c r="A316" s="75" t="s">
        <v>1582</v>
      </c>
      <c r="B316" s="76" t="s">
        <v>686</v>
      </c>
      <c r="C316" s="76" t="s">
        <v>156</v>
      </c>
      <c r="D316" s="76" t="s">
        <v>157</v>
      </c>
      <c r="E316" s="57" t="s">
        <v>1583</v>
      </c>
      <c r="F316" s="58" t="s">
        <v>1584</v>
      </c>
      <c r="G316" s="97">
        <v>1000000</v>
      </c>
      <c r="H316" s="73">
        <v>1000000</v>
      </c>
      <c r="I316" s="73">
        <v>0</v>
      </c>
      <c r="J316" s="74">
        <v>0</v>
      </c>
      <c r="K316" s="63">
        <v>0</v>
      </c>
      <c r="L316" s="63">
        <v>10000</v>
      </c>
      <c r="M316" s="63">
        <v>50000</v>
      </c>
      <c r="N316" s="63">
        <v>250000</v>
      </c>
      <c r="O316" s="63">
        <v>450000</v>
      </c>
      <c r="P316" s="63">
        <v>240000</v>
      </c>
      <c r="Q316" s="63">
        <v>0</v>
      </c>
      <c r="R316" s="63">
        <v>0</v>
      </c>
      <c r="ALN316" s="6"/>
    </row>
    <row r="317" spans="1:1002" ht="36.6" customHeight="1" x14ac:dyDescent="0.25">
      <c r="A317" s="75" t="s">
        <v>685</v>
      </c>
      <c r="B317" s="76" t="s">
        <v>686</v>
      </c>
      <c r="C317" s="76" t="s">
        <v>156</v>
      </c>
      <c r="D317" s="76" t="s">
        <v>157</v>
      </c>
      <c r="E317" s="57" t="s">
        <v>687</v>
      </c>
      <c r="F317" s="58" t="s">
        <v>688</v>
      </c>
      <c r="G317" s="97">
        <v>1200000</v>
      </c>
      <c r="H317" s="73">
        <v>1200000</v>
      </c>
      <c r="I317" s="73">
        <v>0</v>
      </c>
      <c r="J317" s="74">
        <v>0</v>
      </c>
      <c r="K317" s="63">
        <v>0</v>
      </c>
      <c r="L317" s="63">
        <v>0</v>
      </c>
      <c r="M317" s="63">
        <v>70000</v>
      </c>
      <c r="N317" s="63">
        <v>300000</v>
      </c>
      <c r="O317" s="63">
        <v>540000</v>
      </c>
      <c r="P317" s="63">
        <v>290000</v>
      </c>
      <c r="Q317" s="63">
        <v>0</v>
      </c>
      <c r="R317" s="63">
        <v>0</v>
      </c>
      <c r="ALN317" s="6"/>
    </row>
    <row r="318" spans="1:1002" ht="36.6" customHeight="1" x14ac:dyDescent="0.25">
      <c r="A318" s="75" t="s">
        <v>1722</v>
      </c>
      <c r="B318" s="76" t="s">
        <v>686</v>
      </c>
      <c r="C318" s="76" t="s">
        <v>156</v>
      </c>
      <c r="D318" s="76" t="s">
        <v>157</v>
      </c>
      <c r="E318" s="57" t="s">
        <v>1723</v>
      </c>
      <c r="F318" s="58" t="s">
        <v>1724</v>
      </c>
      <c r="G318" s="97">
        <v>1100000</v>
      </c>
      <c r="H318" s="73">
        <v>1100000</v>
      </c>
      <c r="I318" s="73">
        <v>0</v>
      </c>
      <c r="J318" s="74">
        <v>0</v>
      </c>
      <c r="K318" s="63">
        <v>0</v>
      </c>
      <c r="L318" s="63">
        <v>102354.18</v>
      </c>
      <c r="M318" s="63">
        <v>192645.82</v>
      </c>
      <c r="N318" s="63">
        <v>495000</v>
      </c>
      <c r="O318" s="63">
        <v>310000</v>
      </c>
      <c r="P318" s="63">
        <v>0</v>
      </c>
      <c r="Q318" s="63">
        <v>0</v>
      </c>
      <c r="R318" s="63">
        <v>0</v>
      </c>
      <c r="ALN318" s="6"/>
    </row>
    <row r="319" spans="1:1002" ht="36.6" customHeight="1" x14ac:dyDescent="0.25">
      <c r="A319" s="75" t="s">
        <v>742</v>
      </c>
      <c r="B319" s="76" t="s">
        <v>566</v>
      </c>
      <c r="C319" s="76" t="s">
        <v>156</v>
      </c>
      <c r="D319" s="76" t="s">
        <v>157</v>
      </c>
      <c r="E319" s="57" t="s">
        <v>743</v>
      </c>
      <c r="F319" s="58" t="s">
        <v>744</v>
      </c>
      <c r="G319" s="97">
        <v>1150000</v>
      </c>
      <c r="H319" s="73">
        <v>1150000</v>
      </c>
      <c r="I319" s="73">
        <v>0</v>
      </c>
      <c r="J319" s="74">
        <v>0</v>
      </c>
      <c r="K319" s="63">
        <v>0</v>
      </c>
      <c r="L319" s="63">
        <v>118266.08</v>
      </c>
      <c r="M319" s="63">
        <v>57311.95</v>
      </c>
      <c r="N319" s="63">
        <v>73600</v>
      </c>
      <c r="O319" s="63">
        <v>169233.92000000001</v>
      </c>
      <c r="P319" s="63">
        <v>460188.05</v>
      </c>
      <c r="Q319" s="63">
        <v>271400</v>
      </c>
      <c r="R319" s="63">
        <v>0</v>
      </c>
      <c r="ALN319" s="6"/>
    </row>
    <row r="320" spans="1:1002" ht="36.6" customHeight="1" x14ac:dyDescent="0.25">
      <c r="A320" s="75" t="s">
        <v>1500</v>
      </c>
      <c r="B320" s="76" t="s">
        <v>1501</v>
      </c>
      <c r="C320" s="76" t="s">
        <v>156</v>
      </c>
      <c r="D320" s="76" t="s">
        <v>157</v>
      </c>
      <c r="E320" s="57" t="s">
        <v>1502</v>
      </c>
      <c r="F320" s="58" t="s">
        <v>1503</v>
      </c>
      <c r="G320" s="97">
        <v>4000000</v>
      </c>
      <c r="H320" s="73">
        <v>4000000</v>
      </c>
      <c r="I320" s="73">
        <v>0</v>
      </c>
      <c r="J320" s="74">
        <v>0</v>
      </c>
      <c r="K320" s="63">
        <v>0</v>
      </c>
      <c r="L320" s="63">
        <v>0</v>
      </c>
      <c r="M320" s="63">
        <v>0</v>
      </c>
      <c r="N320" s="63">
        <v>256000</v>
      </c>
      <c r="O320" s="63">
        <v>800000</v>
      </c>
      <c r="P320" s="63">
        <v>1400000</v>
      </c>
      <c r="Q320" s="63">
        <v>1400000</v>
      </c>
      <c r="R320" s="63">
        <v>144000</v>
      </c>
      <c r="ALN320" s="6"/>
    </row>
    <row r="321" spans="1:1002" ht="36.6" customHeight="1" x14ac:dyDescent="0.25">
      <c r="A321" s="75" t="s">
        <v>1514</v>
      </c>
      <c r="B321" s="76" t="s">
        <v>1501</v>
      </c>
      <c r="C321" s="76" t="s">
        <v>156</v>
      </c>
      <c r="D321" s="76" t="s">
        <v>157</v>
      </c>
      <c r="E321" s="57" t="s">
        <v>1515</v>
      </c>
      <c r="F321" s="58" t="s">
        <v>1516</v>
      </c>
      <c r="G321" s="97">
        <v>1900000</v>
      </c>
      <c r="H321" s="73">
        <v>1900000</v>
      </c>
      <c r="I321" s="73">
        <v>0</v>
      </c>
      <c r="J321" s="74">
        <v>0</v>
      </c>
      <c r="K321" s="63">
        <v>0</v>
      </c>
      <c r="L321" s="63">
        <v>0</v>
      </c>
      <c r="M321" s="63">
        <v>0</v>
      </c>
      <c r="N321" s="63">
        <v>121600</v>
      </c>
      <c r="O321" s="63">
        <v>380000</v>
      </c>
      <c r="P321" s="63">
        <v>665000</v>
      </c>
      <c r="Q321" s="63">
        <v>665000</v>
      </c>
      <c r="R321" s="63">
        <v>68400</v>
      </c>
      <c r="ALN321" s="6"/>
    </row>
    <row r="322" spans="1:1002" ht="36.6" customHeight="1" x14ac:dyDescent="0.25">
      <c r="A322" s="75" t="s">
        <v>1497</v>
      </c>
      <c r="B322" s="76" t="s">
        <v>177</v>
      </c>
      <c r="C322" s="76" t="s">
        <v>156</v>
      </c>
      <c r="D322" s="76" t="s">
        <v>157</v>
      </c>
      <c r="E322" s="57" t="s">
        <v>1498</v>
      </c>
      <c r="F322" s="58" t="s">
        <v>1499</v>
      </c>
      <c r="G322" s="97">
        <v>890000</v>
      </c>
      <c r="H322" s="73">
        <v>890000</v>
      </c>
      <c r="I322" s="73">
        <v>0</v>
      </c>
      <c r="J322" s="74">
        <v>0</v>
      </c>
      <c r="K322" s="63">
        <v>0</v>
      </c>
      <c r="L322" s="63">
        <v>0</v>
      </c>
      <c r="M322" s="63">
        <v>60000</v>
      </c>
      <c r="N322" s="63">
        <v>222500</v>
      </c>
      <c r="O322" s="63">
        <v>400500</v>
      </c>
      <c r="P322" s="63">
        <v>207000</v>
      </c>
      <c r="Q322" s="63">
        <v>0</v>
      </c>
      <c r="R322" s="63">
        <v>0</v>
      </c>
      <c r="ALN322" s="6"/>
    </row>
    <row r="323" spans="1:1002" ht="36.6" customHeight="1" x14ac:dyDescent="0.25">
      <c r="A323" s="75" t="s">
        <v>1491</v>
      </c>
      <c r="B323" s="76" t="s">
        <v>527</v>
      </c>
      <c r="C323" s="76" t="s">
        <v>156</v>
      </c>
      <c r="D323" s="76" t="s">
        <v>157</v>
      </c>
      <c r="E323" s="57" t="s">
        <v>1492</v>
      </c>
      <c r="F323" s="58" t="s">
        <v>1493</v>
      </c>
      <c r="G323" s="97">
        <v>5000000</v>
      </c>
      <c r="H323" s="73">
        <v>5000000</v>
      </c>
      <c r="I323" s="73">
        <v>0</v>
      </c>
      <c r="J323" s="74">
        <v>0</v>
      </c>
      <c r="K323" s="63">
        <v>0</v>
      </c>
      <c r="L323" s="63">
        <v>0</v>
      </c>
      <c r="M323" s="63">
        <v>0</v>
      </c>
      <c r="N323" s="63">
        <v>320000</v>
      </c>
      <c r="O323" s="63">
        <v>1000000</v>
      </c>
      <c r="P323" s="63">
        <v>1750000</v>
      </c>
      <c r="Q323" s="63">
        <v>1750000</v>
      </c>
      <c r="R323" s="63">
        <v>180000</v>
      </c>
      <c r="ALN323" s="6"/>
    </row>
    <row r="324" spans="1:1002" ht="36.6" customHeight="1" x14ac:dyDescent="0.25">
      <c r="A324" s="75" t="s">
        <v>1520</v>
      </c>
      <c r="B324" s="76" t="s">
        <v>177</v>
      </c>
      <c r="C324" s="76" t="s">
        <v>156</v>
      </c>
      <c r="D324" s="76" t="s">
        <v>157</v>
      </c>
      <c r="E324" s="57" t="s">
        <v>1521</v>
      </c>
      <c r="F324" s="58" t="s">
        <v>1522</v>
      </c>
      <c r="G324" s="97">
        <v>1000000</v>
      </c>
      <c r="H324" s="73">
        <v>1000000</v>
      </c>
      <c r="I324" s="73">
        <v>0</v>
      </c>
      <c r="J324" s="74">
        <v>0</v>
      </c>
      <c r="K324" s="63">
        <v>0</v>
      </c>
      <c r="L324" s="63">
        <v>0</v>
      </c>
      <c r="M324" s="63">
        <v>0</v>
      </c>
      <c r="N324" s="63">
        <v>200000</v>
      </c>
      <c r="O324" s="63">
        <v>770000</v>
      </c>
      <c r="P324" s="63">
        <v>30000</v>
      </c>
      <c r="Q324" s="63">
        <v>0</v>
      </c>
      <c r="R324" s="63">
        <v>0</v>
      </c>
      <c r="ALN324" s="6"/>
    </row>
    <row r="325" spans="1:1002" ht="36.6" customHeight="1" x14ac:dyDescent="0.25">
      <c r="A325" s="75" t="s">
        <v>1699</v>
      </c>
      <c r="B325" s="76" t="s">
        <v>1700</v>
      </c>
      <c r="C325" s="76" t="s">
        <v>156</v>
      </c>
      <c r="D325" s="76" t="s">
        <v>157</v>
      </c>
      <c r="E325" s="57" t="s">
        <v>1701</v>
      </c>
      <c r="F325" s="58" t="s">
        <v>1702</v>
      </c>
      <c r="G325" s="97">
        <v>5300000</v>
      </c>
      <c r="H325" s="73">
        <v>5300000</v>
      </c>
      <c r="I325" s="73">
        <v>0</v>
      </c>
      <c r="J325" s="74">
        <v>0</v>
      </c>
      <c r="K325" s="63">
        <v>0</v>
      </c>
      <c r="L325" s="63">
        <v>0</v>
      </c>
      <c r="M325" s="63">
        <v>339200</v>
      </c>
      <c r="N325" s="63">
        <v>1060000</v>
      </c>
      <c r="O325" s="63">
        <v>1855000</v>
      </c>
      <c r="P325" s="63">
        <v>1590000</v>
      </c>
      <c r="Q325" s="63">
        <v>455800</v>
      </c>
      <c r="R325" s="63">
        <v>0</v>
      </c>
      <c r="ALN325" s="6"/>
    </row>
    <row r="326" spans="1:1002" ht="36.6" customHeight="1" x14ac:dyDescent="0.25">
      <c r="A326" s="75" t="s">
        <v>692</v>
      </c>
      <c r="B326" s="76" t="s">
        <v>177</v>
      </c>
      <c r="C326" s="76" t="s">
        <v>156</v>
      </c>
      <c r="D326" s="76" t="s">
        <v>157</v>
      </c>
      <c r="E326" s="57" t="s">
        <v>693</v>
      </c>
      <c r="F326" s="58" t="s">
        <v>694</v>
      </c>
      <c r="G326" s="97">
        <v>1000000</v>
      </c>
      <c r="H326" s="73">
        <v>1000000</v>
      </c>
      <c r="I326" s="73">
        <v>0</v>
      </c>
      <c r="J326" s="74">
        <v>0</v>
      </c>
      <c r="K326" s="63">
        <v>0</v>
      </c>
      <c r="L326" s="63">
        <v>0</v>
      </c>
      <c r="M326" s="63">
        <v>60000</v>
      </c>
      <c r="N326" s="63">
        <v>250000</v>
      </c>
      <c r="O326" s="63">
        <v>450000</v>
      </c>
      <c r="P326" s="63">
        <v>240000</v>
      </c>
      <c r="Q326" s="63">
        <v>0</v>
      </c>
      <c r="R326" s="63">
        <v>0</v>
      </c>
      <c r="ALN326" s="6"/>
    </row>
    <row r="327" spans="1:1002" ht="36.6" customHeight="1" x14ac:dyDescent="0.25">
      <c r="A327" s="75" t="s">
        <v>689</v>
      </c>
      <c r="B327" s="76" t="s">
        <v>177</v>
      </c>
      <c r="C327" s="76" t="s">
        <v>156</v>
      </c>
      <c r="D327" s="76" t="s">
        <v>157</v>
      </c>
      <c r="E327" s="57" t="s">
        <v>690</v>
      </c>
      <c r="F327" s="58" t="s">
        <v>691</v>
      </c>
      <c r="G327" s="97">
        <v>1000000</v>
      </c>
      <c r="H327" s="73">
        <v>1000000</v>
      </c>
      <c r="I327" s="73">
        <v>0</v>
      </c>
      <c r="J327" s="74">
        <v>0</v>
      </c>
      <c r="K327" s="63">
        <v>0</v>
      </c>
      <c r="L327" s="63">
        <v>0</v>
      </c>
      <c r="M327" s="63">
        <v>60000</v>
      </c>
      <c r="N327" s="63">
        <v>300000</v>
      </c>
      <c r="O327" s="63">
        <v>450000</v>
      </c>
      <c r="P327" s="63">
        <v>190000</v>
      </c>
      <c r="Q327" s="63">
        <v>0</v>
      </c>
      <c r="R327" s="63">
        <v>0</v>
      </c>
      <c r="ALN327" s="6"/>
    </row>
    <row r="328" spans="1:1002" ht="36.6" customHeight="1" x14ac:dyDescent="0.25">
      <c r="A328" s="72" t="s">
        <v>225</v>
      </c>
      <c r="B328" s="56" t="s">
        <v>200</v>
      </c>
      <c r="C328" s="56" t="s">
        <v>44</v>
      </c>
      <c r="D328" s="56" t="s">
        <v>45</v>
      </c>
      <c r="E328" s="57" t="s">
        <v>226</v>
      </c>
      <c r="F328" s="58" t="s">
        <v>227</v>
      </c>
      <c r="G328" s="97">
        <v>800000</v>
      </c>
      <c r="H328" s="73">
        <v>800000</v>
      </c>
      <c r="I328" s="73">
        <v>0</v>
      </c>
      <c r="J328" s="74">
        <v>0</v>
      </c>
      <c r="K328" s="63">
        <v>0</v>
      </c>
      <c r="L328" s="63">
        <v>52160.65</v>
      </c>
      <c r="M328" s="63">
        <v>202779.54</v>
      </c>
      <c r="N328" s="63">
        <v>225059.81</v>
      </c>
      <c r="O328" s="63">
        <v>160000</v>
      </c>
      <c r="P328" s="63">
        <v>160000</v>
      </c>
      <c r="Q328" s="63">
        <v>0</v>
      </c>
      <c r="R328" s="63">
        <v>0</v>
      </c>
      <c r="ALN328" s="6"/>
    </row>
    <row r="329" spans="1:1002" ht="36.6" customHeight="1" x14ac:dyDescent="0.25">
      <c r="A329" s="72" t="s">
        <v>1545</v>
      </c>
      <c r="B329" s="56" t="s">
        <v>1546</v>
      </c>
      <c r="C329" s="56" t="s">
        <v>44</v>
      </c>
      <c r="D329" s="56" t="s">
        <v>45</v>
      </c>
      <c r="E329" s="57" t="s">
        <v>1547</v>
      </c>
      <c r="F329" s="58" t="s">
        <v>1548</v>
      </c>
      <c r="G329" s="97">
        <v>900000</v>
      </c>
      <c r="H329" s="73">
        <v>900000</v>
      </c>
      <c r="I329" s="73">
        <v>0</v>
      </c>
      <c r="J329" s="74">
        <v>0</v>
      </c>
      <c r="K329" s="63">
        <v>0</v>
      </c>
      <c r="L329" s="63">
        <v>78240.98</v>
      </c>
      <c r="M329" s="63">
        <v>304169.3</v>
      </c>
      <c r="N329" s="63">
        <v>277589.71999999997</v>
      </c>
      <c r="O329" s="63">
        <v>240000</v>
      </c>
      <c r="P329" s="63">
        <v>0</v>
      </c>
      <c r="Q329" s="63">
        <v>0</v>
      </c>
      <c r="R329" s="63">
        <v>0</v>
      </c>
      <c r="ALN329" s="6"/>
    </row>
    <row r="330" spans="1:1002" ht="36.6" customHeight="1" x14ac:dyDescent="0.25">
      <c r="A330" s="72" t="s">
        <v>221</v>
      </c>
      <c r="B330" s="56" t="s">
        <v>2095</v>
      </c>
      <c r="C330" s="56" t="s">
        <v>44</v>
      </c>
      <c r="D330" s="56" t="s">
        <v>45</v>
      </c>
      <c r="E330" s="57" t="s">
        <v>223</v>
      </c>
      <c r="F330" s="58" t="s">
        <v>224</v>
      </c>
      <c r="G330" s="97">
        <v>600000</v>
      </c>
      <c r="H330" s="73">
        <v>600000</v>
      </c>
      <c r="I330" s="73">
        <v>0</v>
      </c>
      <c r="J330" s="74">
        <v>0</v>
      </c>
      <c r="K330" s="63">
        <v>0</v>
      </c>
      <c r="L330" s="63">
        <v>39120.49</v>
      </c>
      <c r="M330" s="63">
        <v>152084.65</v>
      </c>
      <c r="N330" s="63">
        <v>168794.86</v>
      </c>
      <c r="O330" s="63">
        <v>120000</v>
      </c>
      <c r="P330" s="63">
        <v>120000</v>
      </c>
      <c r="Q330" s="63">
        <v>0</v>
      </c>
      <c r="R330" s="63">
        <v>0</v>
      </c>
      <c r="ALN330" s="6"/>
    </row>
    <row r="331" spans="1:1002" ht="36.6" customHeight="1" x14ac:dyDescent="0.25">
      <c r="A331" s="72" t="s">
        <v>372</v>
      </c>
      <c r="B331" s="56" t="s">
        <v>373</v>
      </c>
      <c r="C331" s="56" t="s">
        <v>44</v>
      </c>
      <c r="D331" s="56" t="s">
        <v>129</v>
      </c>
      <c r="E331" s="57" t="s">
        <v>374</v>
      </c>
      <c r="F331" s="58" t="s">
        <v>375</v>
      </c>
      <c r="G331" s="97">
        <v>1033300</v>
      </c>
      <c r="H331" s="73">
        <v>1033300</v>
      </c>
      <c r="I331" s="73">
        <v>0</v>
      </c>
      <c r="J331" s="74">
        <v>0</v>
      </c>
      <c r="K331" s="63">
        <v>130545.84</v>
      </c>
      <c r="L331" s="63">
        <v>67372</v>
      </c>
      <c r="M331" s="63">
        <v>261915.12</v>
      </c>
      <c r="N331" s="63">
        <v>290692.88</v>
      </c>
      <c r="O331" s="63">
        <v>206660</v>
      </c>
      <c r="P331" s="63">
        <v>76114.16</v>
      </c>
      <c r="Q331" s="63">
        <v>0</v>
      </c>
      <c r="R331" s="63">
        <v>0</v>
      </c>
      <c r="ALN331" s="6"/>
    </row>
    <row r="332" spans="1:1002" ht="36.6" customHeight="1" x14ac:dyDescent="0.25">
      <c r="A332" s="72" t="s">
        <v>1096</v>
      </c>
      <c r="B332" s="56" t="s">
        <v>373</v>
      </c>
      <c r="C332" s="56" t="s">
        <v>44</v>
      </c>
      <c r="D332" s="56" t="s">
        <v>45</v>
      </c>
      <c r="E332" s="57" t="s">
        <v>1097</v>
      </c>
      <c r="F332" s="58" t="s">
        <v>1098</v>
      </c>
      <c r="G332" s="97">
        <v>4508625.71</v>
      </c>
      <c r="H332" s="73">
        <v>4508625.71</v>
      </c>
      <c r="I332" s="73">
        <v>0</v>
      </c>
      <c r="J332" s="74">
        <v>0</v>
      </c>
      <c r="K332" s="63">
        <v>0</v>
      </c>
      <c r="L332" s="63">
        <v>235172.82</v>
      </c>
      <c r="M332" s="63">
        <v>914256.89</v>
      </c>
      <c r="N332" s="63">
        <v>1014710.29</v>
      </c>
      <c r="O332" s="63">
        <v>721380</v>
      </c>
      <c r="P332" s="63">
        <v>721380</v>
      </c>
      <c r="Q332" s="63">
        <v>901725.71</v>
      </c>
      <c r="R332" s="63">
        <v>0</v>
      </c>
      <c r="ALN332" s="6"/>
    </row>
    <row r="333" spans="1:1002" ht="36.6" customHeight="1" x14ac:dyDescent="0.25">
      <c r="A333" s="72" t="s">
        <v>1052</v>
      </c>
      <c r="B333" s="56" t="s">
        <v>1053</v>
      </c>
      <c r="C333" s="56" t="s">
        <v>44</v>
      </c>
      <c r="D333" s="56" t="s">
        <v>45</v>
      </c>
      <c r="E333" s="57" t="s">
        <v>1054</v>
      </c>
      <c r="F333" s="58" t="s">
        <v>1055</v>
      </c>
      <c r="G333" s="97">
        <v>39000000</v>
      </c>
      <c r="H333" s="73">
        <v>39000000</v>
      </c>
      <c r="I333" s="73">
        <v>0</v>
      </c>
      <c r="J333" s="74">
        <v>0</v>
      </c>
      <c r="K333" s="63">
        <v>0</v>
      </c>
      <c r="L333" s="63">
        <v>2034265.47</v>
      </c>
      <c r="M333" s="63">
        <v>7908401.9299999997</v>
      </c>
      <c r="N333" s="63">
        <v>8777332.5999999996</v>
      </c>
      <c r="O333" s="63">
        <v>6240000</v>
      </c>
      <c r="P333" s="63">
        <v>6240000</v>
      </c>
      <c r="Q333" s="63">
        <v>7800000</v>
      </c>
      <c r="R333" s="63">
        <v>0</v>
      </c>
      <c r="ALN333" s="6"/>
    </row>
    <row r="334" spans="1:1002" ht="36.6" customHeight="1" x14ac:dyDescent="0.25">
      <c r="A334" s="72" t="s">
        <v>784</v>
      </c>
      <c r="B334" s="56" t="s">
        <v>785</v>
      </c>
      <c r="C334" s="56" t="s">
        <v>44</v>
      </c>
      <c r="D334" s="56" t="s">
        <v>786</v>
      </c>
      <c r="E334" s="57" t="s">
        <v>787</v>
      </c>
      <c r="F334" s="58" t="s">
        <v>788</v>
      </c>
      <c r="G334" s="97">
        <v>4600000</v>
      </c>
      <c r="H334" s="73">
        <v>4600000</v>
      </c>
      <c r="I334" s="73">
        <v>0</v>
      </c>
      <c r="J334" s="74">
        <v>0</v>
      </c>
      <c r="K334" s="63">
        <v>1027309.61</v>
      </c>
      <c r="L334" s="63">
        <v>2000000</v>
      </c>
      <c r="M334" s="63">
        <v>1572690.3900000006</v>
      </c>
      <c r="N334" s="63">
        <v>0</v>
      </c>
      <c r="O334" s="63">
        <v>0</v>
      </c>
      <c r="P334" s="63">
        <v>0</v>
      </c>
      <c r="Q334" s="63">
        <v>0</v>
      </c>
      <c r="R334" s="63">
        <v>0</v>
      </c>
      <c r="ALN334" s="6"/>
    </row>
    <row r="335" spans="1:1002" ht="36.6" customHeight="1" x14ac:dyDescent="0.25">
      <c r="A335" s="72" t="s">
        <v>449</v>
      </c>
      <c r="B335" s="56" t="s">
        <v>450</v>
      </c>
      <c r="C335" s="56" t="s">
        <v>44</v>
      </c>
      <c r="D335" s="56" t="s">
        <v>45</v>
      </c>
      <c r="E335" s="57" t="s">
        <v>451</v>
      </c>
      <c r="F335" s="58" t="s">
        <v>452</v>
      </c>
      <c r="G335" s="97">
        <v>3816933.22</v>
      </c>
      <c r="H335" s="73">
        <v>3816933.22</v>
      </c>
      <c r="I335" s="73">
        <v>0</v>
      </c>
      <c r="J335" s="74">
        <v>0</v>
      </c>
      <c r="K335" s="63">
        <v>0</v>
      </c>
      <c r="L335" s="63">
        <v>331822.93</v>
      </c>
      <c r="M335" s="63">
        <v>1289993.43</v>
      </c>
      <c r="N335" s="63">
        <v>1431730.64</v>
      </c>
      <c r="O335" s="63">
        <v>763386.22</v>
      </c>
      <c r="P335" s="63">
        <v>0</v>
      </c>
      <c r="Q335" s="63">
        <v>0</v>
      </c>
      <c r="R335" s="63">
        <v>0</v>
      </c>
      <c r="ALN335" s="6"/>
    </row>
    <row r="336" spans="1:1002" ht="36.6" customHeight="1" x14ac:dyDescent="0.25">
      <c r="A336" s="72" t="s">
        <v>1631</v>
      </c>
      <c r="B336" s="56" t="s">
        <v>1632</v>
      </c>
      <c r="C336" s="56" t="s">
        <v>44</v>
      </c>
      <c r="D336" s="56" t="s">
        <v>129</v>
      </c>
      <c r="E336" s="57" t="s">
        <v>1633</v>
      </c>
      <c r="F336" s="58" t="s">
        <v>1634</v>
      </c>
      <c r="G336" s="97">
        <v>1320000</v>
      </c>
      <c r="H336" s="73">
        <v>1320000</v>
      </c>
      <c r="I336" s="73">
        <v>0</v>
      </c>
      <c r="J336" s="74">
        <v>0</v>
      </c>
      <c r="K336" s="63">
        <v>0</v>
      </c>
      <c r="L336" s="63">
        <v>352000</v>
      </c>
      <c r="M336" s="63">
        <v>858000</v>
      </c>
      <c r="N336" s="63">
        <v>110000</v>
      </c>
      <c r="O336" s="63">
        <v>0</v>
      </c>
      <c r="P336" s="63">
        <v>0</v>
      </c>
      <c r="Q336" s="63">
        <v>0</v>
      </c>
      <c r="R336" s="63">
        <v>0</v>
      </c>
      <c r="ALN336" s="6"/>
    </row>
    <row r="337" spans="1:1002" ht="36.6" customHeight="1" x14ac:dyDescent="0.25">
      <c r="A337" s="72" t="s">
        <v>183</v>
      </c>
      <c r="B337" s="56" t="s">
        <v>184</v>
      </c>
      <c r="C337" s="56" t="s">
        <v>44</v>
      </c>
      <c r="D337" s="56" t="s">
        <v>45</v>
      </c>
      <c r="E337" s="57" t="s">
        <v>185</v>
      </c>
      <c r="F337" s="58" t="s">
        <v>186</v>
      </c>
      <c r="G337" s="97">
        <v>2247829.54</v>
      </c>
      <c r="H337" s="73">
        <v>2247829.54</v>
      </c>
      <c r="I337" s="73">
        <v>0</v>
      </c>
      <c r="J337" s="74">
        <v>0</v>
      </c>
      <c r="K337" s="63">
        <v>18875.330000000002</v>
      </c>
      <c r="L337" s="63">
        <v>224782.95</v>
      </c>
      <c r="M337" s="63">
        <v>674348.86</v>
      </c>
      <c r="N337" s="63">
        <v>899131.82</v>
      </c>
      <c r="O337" s="63">
        <v>430690.58</v>
      </c>
      <c r="P337" s="63">
        <v>0</v>
      </c>
      <c r="Q337" s="63">
        <v>0</v>
      </c>
      <c r="R337" s="63">
        <v>0</v>
      </c>
      <c r="ALN337" s="6"/>
    </row>
    <row r="338" spans="1:1002" ht="36.6" customHeight="1" x14ac:dyDescent="0.25">
      <c r="A338" s="72" t="s">
        <v>217</v>
      </c>
      <c r="B338" s="56" t="s">
        <v>218</v>
      </c>
      <c r="C338" s="56" t="s">
        <v>44</v>
      </c>
      <c r="D338" s="56" t="s">
        <v>45</v>
      </c>
      <c r="E338" s="57" t="s">
        <v>219</v>
      </c>
      <c r="F338" s="58" t="s">
        <v>220</v>
      </c>
      <c r="G338" s="97">
        <v>4772200</v>
      </c>
      <c r="H338" s="73">
        <v>4772200</v>
      </c>
      <c r="I338" s="73">
        <v>0</v>
      </c>
      <c r="J338" s="74">
        <v>0</v>
      </c>
      <c r="K338" s="63">
        <v>0</v>
      </c>
      <c r="L338" s="63">
        <v>414868.56</v>
      </c>
      <c r="M338" s="63">
        <v>1612841.26</v>
      </c>
      <c r="N338" s="63">
        <v>1790051.18</v>
      </c>
      <c r="O338" s="63">
        <v>954439</v>
      </c>
      <c r="P338" s="63">
        <v>0</v>
      </c>
      <c r="Q338" s="63">
        <v>0</v>
      </c>
      <c r="R338" s="63">
        <v>0</v>
      </c>
      <c r="ALN338" s="6"/>
    </row>
    <row r="339" spans="1:1002" ht="36.6" customHeight="1" x14ac:dyDescent="0.25">
      <c r="A339" s="72" t="s">
        <v>252</v>
      </c>
      <c r="B339" s="56" t="s">
        <v>253</v>
      </c>
      <c r="C339" s="56" t="s">
        <v>44</v>
      </c>
      <c r="D339" s="56" t="s">
        <v>45</v>
      </c>
      <c r="E339" s="57" t="s">
        <v>254</v>
      </c>
      <c r="F339" s="58" t="s">
        <v>255</v>
      </c>
      <c r="G339" s="97">
        <v>1350000</v>
      </c>
      <c r="H339" s="73">
        <v>1350000</v>
      </c>
      <c r="I339" s="73">
        <v>0</v>
      </c>
      <c r="J339" s="74">
        <v>0</v>
      </c>
      <c r="K339" s="63">
        <v>0</v>
      </c>
      <c r="L339" s="63">
        <v>117361.47</v>
      </c>
      <c r="M339" s="63">
        <v>456253.96</v>
      </c>
      <c r="N339" s="63">
        <v>506384.57</v>
      </c>
      <c r="O339" s="63">
        <v>270000</v>
      </c>
      <c r="P339" s="63">
        <v>0</v>
      </c>
      <c r="Q339" s="63">
        <v>0</v>
      </c>
      <c r="R339" s="63">
        <v>0</v>
      </c>
      <c r="ALN339" s="6"/>
    </row>
    <row r="340" spans="1:1002" ht="36.6" customHeight="1" x14ac:dyDescent="0.25">
      <c r="A340" s="72" t="s">
        <v>127</v>
      </c>
      <c r="B340" s="56" t="s">
        <v>128</v>
      </c>
      <c r="C340" s="56" t="s">
        <v>44</v>
      </c>
      <c r="D340" s="56" t="s">
        <v>129</v>
      </c>
      <c r="E340" s="57" t="s">
        <v>130</v>
      </c>
      <c r="F340" s="58" t="s">
        <v>131</v>
      </c>
      <c r="G340" s="97">
        <v>6500000</v>
      </c>
      <c r="H340" s="73">
        <v>6500000</v>
      </c>
      <c r="I340" s="73">
        <v>0</v>
      </c>
      <c r="J340" s="74">
        <v>0</v>
      </c>
      <c r="K340" s="63">
        <v>0</v>
      </c>
      <c r="L340" s="63">
        <v>423805.31</v>
      </c>
      <c r="M340" s="63">
        <v>1647583.74</v>
      </c>
      <c r="N340" s="63">
        <v>1828610.95</v>
      </c>
      <c r="O340" s="63">
        <v>1300000</v>
      </c>
      <c r="P340" s="63">
        <v>1300000</v>
      </c>
      <c r="Q340" s="63">
        <v>0</v>
      </c>
      <c r="R340" s="63">
        <v>0</v>
      </c>
      <c r="ALN340" s="6"/>
    </row>
    <row r="341" spans="1:1002" ht="36.6" customHeight="1" x14ac:dyDescent="0.25">
      <c r="A341" s="72" t="s">
        <v>256</v>
      </c>
      <c r="B341" s="56" t="s">
        <v>257</v>
      </c>
      <c r="C341" s="56" t="s">
        <v>44</v>
      </c>
      <c r="D341" s="56" t="s">
        <v>45</v>
      </c>
      <c r="E341" s="57" t="s">
        <v>258</v>
      </c>
      <c r="F341" s="58" t="s">
        <v>259</v>
      </c>
      <c r="G341" s="97">
        <v>4000000</v>
      </c>
      <c r="H341" s="73">
        <v>4000000</v>
      </c>
      <c r="I341" s="73">
        <v>0</v>
      </c>
      <c r="J341" s="74">
        <v>0</v>
      </c>
      <c r="K341" s="63">
        <v>0</v>
      </c>
      <c r="L341" s="63">
        <v>347737.8</v>
      </c>
      <c r="M341" s="63">
        <v>1351864</v>
      </c>
      <c r="N341" s="63">
        <v>1500399.2</v>
      </c>
      <c r="O341" s="63">
        <v>799999</v>
      </c>
      <c r="P341" s="63">
        <v>0</v>
      </c>
      <c r="Q341" s="63">
        <v>0</v>
      </c>
      <c r="R341" s="63">
        <v>0</v>
      </c>
      <c r="ALN341" s="6"/>
    </row>
    <row r="342" spans="1:1002" ht="36.6" customHeight="1" x14ac:dyDescent="0.25">
      <c r="A342" s="72" t="s">
        <v>271</v>
      </c>
      <c r="B342" s="56" t="s">
        <v>272</v>
      </c>
      <c r="C342" s="56" t="s">
        <v>44</v>
      </c>
      <c r="D342" s="56" t="s">
        <v>45</v>
      </c>
      <c r="E342" s="57" t="s">
        <v>273</v>
      </c>
      <c r="F342" s="58" t="s">
        <v>274</v>
      </c>
      <c r="G342" s="97">
        <v>1327000</v>
      </c>
      <c r="H342" s="73">
        <v>1327000</v>
      </c>
      <c r="I342" s="73">
        <v>0</v>
      </c>
      <c r="J342" s="74">
        <v>0</v>
      </c>
      <c r="K342" s="63">
        <v>0</v>
      </c>
      <c r="L342" s="63">
        <v>86521.48</v>
      </c>
      <c r="M342" s="63">
        <v>336360.56</v>
      </c>
      <c r="N342" s="63">
        <v>373317.96</v>
      </c>
      <c r="O342" s="63">
        <v>265400</v>
      </c>
      <c r="P342" s="63">
        <v>265400</v>
      </c>
      <c r="Q342" s="63">
        <v>0</v>
      </c>
      <c r="R342" s="63">
        <v>0</v>
      </c>
      <c r="ALN342" s="6"/>
    </row>
    <row r="343" spans="1:1002" ht="36.6" customHeight="1" x14ac:dyDescent="0.25">
      <c r="A343" s="72" t="s">
        <v>213</v>
      </c>
      <c r="B343" s="56" t="s">
        <v>214</v>
      </c>
      <c r="C343" s="56" t="s">
        <v>44</v>
      </c>
      <c r="D343" s="56" t="s">
        <v>45</v>
      </c>
      <c r="E343" s="57" t="s">
        <v>215</v>
      </c>
      <c r="F343" s="58" t="s">
        <v>216</v>
      </c>
      <c r="G343" s="97">
        <v>689265.04</v>
      </c>
      <c r="H343" s="73">
        <v>689265.04</v>
      </c>
      <c r="I343" s="73">
        <v>0</v>
      </c>
      <c r="J343" s="74">
        <v>0</v>
      </c>
      <c r="K343" s="63">
        <v>0</v>
      </c>
      <c r="L343" s="63">
        <v>44940.639999999999</v>
      </c>
      <c r="M343" s="63">
        <v>174711.05</v>
      </c>
      <c r="N343" s="63">
        <v>193907.31</v>
      </c>
      <c r="O343" s="63">
        <v>137853.04</v>
      </c>
      <c r="P343" s="63">
        <v>137853</v>
      </c>
      <c r="Q343" s="63">
        <v>0</v>
      </c>
      <c r="R343" s="63">
        <v>0</v>
      </c>
      <c r="ALN343" s="6"/>
    </row>
    <row r="344" spans="1:1002" ht="36.6" customHeight="1" x14ac:dyDescent="0.25">
      <c r="A344" s="72" t="s">
        <v>119</v>
      </c>
      <c r="B344" s="56" t="s">
        <v>120</v>
      </c>
      <c r="C344" s="56" t="s">
        <v>44</v>
      </c>
      <c r="D344" s="56" t="s">
        <v>45</v>
      </c>
      <c r="E344" s="57" t="s">
        <v>121</v>
      </c>
      <c r="F344" s="58" t="s">
        <v>122</v>
      </c>
      <c r="G344" s="97">
        <v>4160000</v>
      </c>
      <c r="H344" s="73">
        <v>4160000</v>
      </c>
      <c r="I344" s="73">
        <v>0</v>
      </c>
      <c r="J344" s="74">
        <v>0</v>
      </c>
      <c r="K344" s="63">
        <v>1044491.7</v>
      </c>
      <c r="L344" s="63">
        <v>0</v>
      </c>
      <c r="M344" s="63">
        <v>281197.28999999998</v>
      </c>
      <c r="N344" s="63">
        <v>1170311.01</v>
      </c>
      <c r="O344" s="63">
        <v>832000</v>
      </c>
      <c r="P344" s="63">
        <v>832000</v>
      </c>
      <c r="Q344" s="63">
        <v>0</v>
      </c>
      <c r="R344" s="63">
        <v>0</v>
      </c>
      <c r="ALN344" s="6"/>
    </row>
    <row r="345" spans="1:1002" ht="36.6" customHeight="1" x14ac:dyDescent="0.25">
      <c r="A345" s="72" t="s">
        <v>228</v>
      </c>
      <c r="B345" s="56" t="s">
        <v>229</v>
      </c>
      <c r="C345" s="56" t="s">
        <v>44</v>
      </c>
      <c r="D345" s="56" t="s">
        <v>45</v>
      </c>
      <c r="E345" s="57" t="s">
        <v>230</v>
      </c>
      <c r="F345" s="58" t="s">
        <v>231</v>
      </c>
      <c r="G345" s="97">
        <v>2000000</v>
      </c>
      <c r="H345" s="73">
        <v>2000000</v>
      </c>
      <c r="I345" s="73">
        <v>0</v>
      </c>
      <c r="J345" s="74">
        <v>0</v>
      </c>
      <c r="K345" s="63">
        <v>0</v>
      </c>
      <c r="L345" s="63">
        <v>173868.73</v>
      </c>
      <c r="M345" s="63">
        <v>675931.37</v>
      </c>
      <c r="N345" s="63">
        <v>750198.9</v>
      </c>
      <c r="O345" s="63">
        <v>400001</v>
      </c>
      <c r="P345" s="63">
        <v>0</v>
      </c>
      <c r="Q345" s="63">
        <v>0</v>
      </c>
      <c r="R345" s="63">
        <v>0</v>
      </c>
      <c r="ALN345" s="6"/>
    </row>
    <row r="346" spans="1:1002" ht="36.6" customHeight="1" x14ac:dyDescent="0.25">
      <c r="A346" s="72" t="s">
        <v>1663</v>
      </c>
      <c r="B346" s="56" t="s">
        <v>1664</v>
      </c>
      <c r="C346" s="56" t="s">
        <v>44</v>
      </c>
      <c r="D346" s="56" t="s">
        <v>45</v>
      </c>
      <c r="E346" s="57" t="s">
        <v>1665</v>
      </c>
      <c r="F346" s="58" t="s">
        <v>1666</v>
      </c>
      <c r="G346" s="97">
        <v>1056620.58</v>
      </c>
      <c r="H346" s="73">
        <v>1056620.58</v>
      </c>
      <c r="I346" s="73">
        <v>0</v>
      </c>
      <c r="J346" s="74">
        <v>0</v>
      </c>
      <c r="K346" s="63">
        <v>0</v>
      </c>
      <c r="L346" s="63">
        <v>91856.54</v>
      </c>
      <c r="M346" s="63">
        <v>357101.1</v>
      </c>
      <c r="N346" s="63">
        <v>325897.94</v>
      </c>
      <c r="O346" s="63">
        <v>281765</v>
      </c>
      <c r="P346" s="63">
        <v>0</v>
      </c>
      <c r="Q346" s="63">
        <v>0</v>
      </c>
      <c r="R346" s="63">
        <v>0</v>
      </c>
      <c r="ALN346" s="6"/>
    </row>
    <row r="347" spans="1:1002" ht="36.6" customHeight="1" x14ac:dyDescent="0.25">
      <c r="A347" s="72" t="s">
        <v>1093</v>
      </c>
      <c r="B347" s="56" t="s">
        <v>474</v>
      </c>
      <c r="C347" s="56" t="s">
        <v>44</v>
      </c>
      <c r="D347" s="56" t="s">
        <v>786</v>
      </c>
      <c r="E347" s="57" t="s">
        <v>1094</v>
      </c>
      <c r="F347" s="58" t="s">
        <v>1095</v>
      </c>
      <c r="G347" s="97">
        <v>115682430.48</v>
      </c>
      <c r="H347" s="73">
        <v>19211568.609999999</v>
      </c>
      <c r="I347" s="73">
        <v>96470861.870000005</v>
      </c>
      <c r="J347" s="74">
        <v>0</v>
      </c>
      <c r="K347" s="63">
        <v>12701350.1</v>
      </c>
      <c r="L347" s="63">
        <v>0</v>
      </c>
      <c r="M347" s="63">
        <v>0</v>
      </c>
      <c r="N347" s="63">
        <v>0</v>
      </c>
      <c r="O347" s="63">
        <v>0</v>
      </c>
      <c r="P347" s="63">
        <v>2667904.9</v>
      </c>
      <c r="Q347" s="63">
        <v>3842313.61</v>
      </c>
      <c r="R347" s="63">
        <v>0</v>
      </c>
      <c r="ALN347" s="6"/>
    </row>
    <row r="348" spans="1:1002" ht="36.6" customHeight="1" x14ac:dyDescent="0.25">
      <c r="A348" s="72" t="s">
        <v>264</v>
      </c>
      <c r="B348" s="56" t="s">
        <v>147</v>
      </c>
      <c r="C348" s="56" t="s">
        <v>44</v>
      </c>
      <c r="D348" s="56" t="s">
        <v>45</v>
      </c>
      <c r="E348" s="57" t="s">
        <v>265</v>
      </c>
      <c r="F348" s="58" t="s">
        <v>266</v>
      </c>
      <c r="G348" s="97">
        <v>1200000</v>
      </c>
      <c r="H348" s="73">
        <v>1200000</v>
      </c>
      <c r="I348" s="73">
        <v>0</v>
      </c>
      <c r="J348" s="74">
        <v>0</v>
      </c>
      <c r="K348" s="63">
        <v>0</v>
      </c>
      <c r="L348" s="63">
        <v>104321.31</v>
      </c>
      <c r="M348" s="63">
        <v>405559.07</v>
      </c>
      <c r="N348" s="63">
        <v>450119.62</v>
      </c>
      <c r="O348" s="63">
        <v>240000</v>
      </c>
      <c r="P348" s="63">
        <v>0</v>
      </c>
      <c r="Q348" s="63">
        <v>0</v>
      </c>
      <c r="R348" s="63">
        <v>0</v>
      </c>
      <c r="ALN348" s="6"/>
    </row>
    <row r="349" spans="1:1002" ht="36.6" customHeight="1" x14ac:dyDescent="0.25">
      <c r="A349" s="72" t="s">
        <v>146</v>
      </c>
      <c r="B349" s="56" t="s">
        <v>147</v>
      </c>
      <c r="C349" s="56" t="s">
        <v>44</v>
      </c>
      <c r="D349" s="56" t="s">
        <v>45</v>
      </c>
      <c r="E349" s="57" t="s">
        <v>148</v>
      </c>
      <c r="F349" s="58" t="s">
        <v>149</v>
      </c>
      <c r="G349" s="97">
        <v>2500000</v>
      </c>
      <c r="H349" s="73">
        <v>2500000</v>
      </c>
      <c r="I349" s="73">
        <v>0</v>
      </c>
      <c r="J349" s="74">
        <v>0</v>
      </c>
      <c r="K349" s="63">
        <v>0</v>
      </c>
      <c r="L349" s="63">
        <v>0</v>
      </c>
      <c r="M349" s="63">
        <v>666667</v>
      </c>
      <c r="N349" s="63">
        <v>666667</v>
      </c>
      <c r="O349" s="63">
        <v>666667</v>
      </c>
      <c r="P349" s="63">
        <v>499999</v>
      </c>
      <c r="Q349" s="63">
        <v>0</v>
      </c>
      <c r="R349" s="63">
        <v>0</v>
      </c>
      <c r="ALN349" s="6"/>
    </row>
    <row r="350" spans="1:1002" ht="36.6" customHeight="1" x14ac:dyDescent="0.25">
      <c r="A350" s="72" t="s">
        <v>248</v>
      </c>
      <c r="B350" s="56" t="s">
        <v>249</v>
      </c>
      <c r="C350" s="56" t="s">
        <v>44</v>
      </c>
      <c r="D350" s="56" t="s">
        <v>45</v>
      </c>
      <c r="E350" s="57" t="s">
        <v>250</v>
      </c>
      <c r="F350" s="58" t="s">
        <v>251</v>
      </c>
      <c r="G350" s="97">
        <v>1460000</v>
      </c>
      <c r="H350" s="73">
        <v>1460000</v>
      </c>
      <c r="I350" s="73">
        <v>0</v>
      </c>
      <c r="J350" s="74">
        <v>0</v>
      </c>
      <c r="K350" s="63">
        <v>0</v>
      </c>
      <c r="L350" s="63">
        <v>95193.19</v>
      </c>
      <c r="M350" s="63">
        <v>370072.65</v>
      </c>
      <c r="N350" s="63">
        <v>410734.16</v>
      </c>
      <c r="O350" s="63">
        <v>292000</v>
      </c>
      <c r="P350" s="63">
        <v>292000</v>
      </c>
      <c r="Q350" s="63">
        <v>0</v>
      </c>
      <c r="R350" s="63">
        <v>0</v>
      </c>
      <c r="ALN350" s="6"/>
    </row>
    <row r="351" spans="1:1002" ht="36.6" customHeight="1" x14ac:dyDescent="0.25">
      <c r="A351" s="72" t="s">
        <v>1059</v>
      </c>
      <c r="B351" s="56" t="s">
        <v>52</v>
      </c>
      <c r="C351" s="56" t="s">
        <v>44</v>
      </c>
      <c r="D351" s="56" t="s">
        <v>129</v>
      </c>
      <c r="E351" s="57" t="s">
        <v>1060</v>
      </c>
      <c r="F351" s="58" t="s">
        <v>1061</v>
      </c>
      <c r="G351" s="97">
        <v>30000000</v>
      </c>
      <c r="H351" s="73">
        <v>30000000</v>
      </c>
      <c r="I351" s="73">
        <v>0</v>
      </c>
      <c r="J351" s="74">
        <v>0</v>
      </c>
      <c r="K351" s="63">
        <v>0</v>
      </c>
      <c r="L351" s="63">
        <v>1564819.59</v>
      </c>
      <c r="M351" s="63">
        <v>6083386.0999999996</v>
      </c>
      <c r="N351" s="63">
        <v>6751794.3099999996</v>
      </c>
      <c r="O351" s="63">
        <v>4800000</v>
      </c>
      <c r="P351" s="63">
        <v>4800000</v>
      </c>
      <c r="Q351" s="63">
        <v>6000000</v>
      </c>
      <c r="R351" s="63">
        <v>0</v>
      </c>
      <c r="ALN351" s="6"/>
    </row>
    <row r="352" spans="1:1002" ht="36.6" customHeight="1" x14ac:dyDescent="0.25">
      <c r="A352" s="72" t="s">
        <v>132</v>
      </c>
      <c r="B352" s="56" t="s">
        <v>52</v>
      </c>
      <c r="C352" s="56" t="s">
        <v>44</v>
      </c>
      <c r="D352" s="56" t="s">
        <v>129</v>
      </c>
      <c r="E352" s="57" t="s">
        <v>133</v>
      </c>
      <c r="F352" s="58" t="s">
        <v>134</v>
      </c>
      <c r="G352" s="97">
        <v>13000000</v>
      </c>
      <c r="H352" s="73">
        <v>13000000</v>
      </c>
      <c r="I352" s="73">
        <v>0</v>
      </c>
      <c r="J352" s="74">
        <v>0</v>
      </c>
      <c r="K352" s="63">
        <v>0</v>
      </c>
      <c r="L352" s="63">
        <v>847610.61</v>
      </c>
      <c r="M352" s="63">
        <v>3295167.47</v>
      </c>
      <c r="N352" s="63">
        <v>3657221.92</v>
      </c>
      <c r="O352" s="63">
        <v>2600000</v>
      </c>
      <c r="P352" s="63">
        <v>2600000</v>
      </c>
      <c r="Q352" s="63">
        <v>0</v>
      </c>
      <c r="R352" s="63">
        <v>0</v>
      </c>
      <c r="ALN352" s="6"/>
    </row>
    <row r="353" spans="1:1002" ht="36.6" customHeight="1" x14ac:dyDescent="0.25">
      <c r="A353" s="72" t="s">
        <v>1062</v>
      </c>
      <c r="B353" s="56" t="s">
        <v>52</v>
      </c>
      <c r="C353" s="56" t="s">
        <v>44</v>
      </c>
      <c r="D353" s="56" t="s">
        <v>786</v>
      </c>
      <c r="E353" s="57" t="s">
        <v>1063</v>
      </c>
      <c r="F353" s="58" t="s">
        <v>1064</v>
      </c>
      <c r="G353" s="97">
        <v>12500000</v>
      </c>
      <c r="H353" s="73">
        <v>12500000</v>
      </c>
      <c r="I353" s="73">
        <v>0</v>
      </c>
      <c r="J353" s="74">
        <v>0</v>
      </c>
      <c r="K353" s="63">
        <v>0</v>
      </c>
      <c r="L353" s="63">
        <v>652008.16</v>
      </c>
      <c r="M353" s="63">
        <v>2534744.21</v>
      </c>
      <c r="N353" s="63">
        <v>2813247.63</v>
      </c>
      <c r="O353" s="63">
        <v>2000000</v>
      </c>
      <c r="P353" s="63">
        <v>2000000</v>
      </c>
      <c r="Q353" s="63">
        <v>2500000</v>
      </c>
      <c r="R353" s="63">
        <v>0</v>
      </c>
      <c r="ALN353" s="6"/>
    </row>
    <row r="354" spans="1:1002" ht="36.6" customHeight="1" x14ac:dyDescent="0.25">
      <c r="A354" s="72" t="s">
        <v>1056</v>
      </c>
      <c r="B354" s="56" t="s">
        <v>52</v>
      </c>
      <c r="C354" s="56" t="s">
        <v>44</v>
      </c>
      <c r="D354" s="56" t="s">
        <v>45</v>
      </c>
      <c r="E354" s="57" t="s">
        <v>1057</v>
      </c>
      <c r="F354" s="58" t="s">
        <v>1058</v>
      </c>
      <c r="G354" s="97">
        <v>8000000</v>
      </c>
      <c r="H354" s="73">
        <v>8000000</v>
      </c>
      <c r="I354" s="73">
        <v>0</v>
      </c>
      <c r="J354" s="74">
        <v>0</v>
      </c>
      <c r="K354" s="63">
        <v>0</v>
      </c>
      <c r="L354" s="63">
        <v>0</v>
      </c>
      <c r="M354" s="63">
        <v>1600000</v>
      </c>
      <c r="N354" s="63">
        <v>1600000</v>
      </c>
      <c r="O354" s="63">
        <v>1600000</v>
      </c>
      <c r="P354" s="63">
        <v>1600000</v>
      </c>
      <c r="Q354" s="63">
        <v>1600000</v>
      </c>
      <c r="R354" s="63">
        <v>0</v>
      </c>
      <c r="ALN354" s="6"/>
    </row>
    <row r="355" spans="1:1002" ht="36.6" customHeight="1" x14ac:dyDescent="0.25">
      <c r="A355" s="72" t="s">
        <v>138</v>
      </c>
      <c r="B355" s="56" t="s">
        <v>139</v>
      </c>
      <c r="C355" s="56" t="s">
        <v>44</v>
      </c>
      <c r="D355" s="56" t="s">
        <v>45</v>
      </c>
      <c r="E355" s="57" t="s">
        <v>140</v>
      </c>
      <c r="F355" s="58" t="s">
        <v>141</v>
      </c>
      <c r="G355" s="97">
        <v>3298942.8</v>
      </c>
      <c r="H355" s="73">
        <v>3298942.8</v>
      </c>
      <c r="I355" s="73">
        <v>0</v>
      </c>
      <c r="J355" s="74">
        <v>0</v>
      </c>
      <c r="K355" s="63">
        <v>0</v>
      </c>
      <c r="L355" s="63">
        <v>215093.91</v>
      </c>
      <c r="M355" s="63">
        <v>836198.17</v>
      </c>
      <c r="N355" s="63">
        <v>928074.92</v>
      </c>
      <c r="O355" s="63">
        <v>659789</v>
      </c>
      <c r="P355" s="63">
        <v>659786.80000000005</v>
      </c>
      <c r="Q355" s="63">
        <v>0</v>
      </c>
      <c r="R355" s="63">
        <v>0</v>
      </c>
      <c r="ALN355" s="6"/>
    </row>
    <row r="356" spans="1:1002" ht="36.6" customHeight="1" x14ac:dyDescent="0.25">
      <c r="A356" s="72" t="s">
        <v>187</v>
      </c>
      <c r="B356" s="56" t="s">
        <v>188</v>
      </c>
      <c r="C356" s="56" t="s">
        <v>44</v>
      </c>
      <c r="D356" s="56" t="s">
        <v>129</v>
      </c>
      <c r="E356" s="57" t="s">
        <v>189</v>
      </c>
      <c r="F356" s="58" t="s">
        <v>190</v>
      </c>
      <c r="G356" s="97">
        <v>2999924.84</v>
      </c>
      <c r="H356" s="73">
        <v>2999924.84</v>
      </c>
      <c r="I356" s="73">
        <v>0</v>
      </c>
      <c r="J356" s="74">
        <v>0</v>
      </c>
      <c r="K356" s="63">
        <v>2563.1999999999998</v>
      </c>
      <c r="L356" s="63">
        <v>193034.36</v>
      </c>
      <c r="M356" s="63">
        <v>760404.25</v>
      </c>
      <c r="N356" s="63">
        <v>843953.19</v>
      </c>
      <c r="O356" s="63">
        <v>599985</v>
      </c>
      <c r="P356" s="63">
        <v>599984.84</v>
      </c>
      <c r="Q356" s="63">
        <v>0</v>
      </c>
      <c r="R356" s="63">
        <v>0</v>
      </c>
      <c r="ALN356" s="6"/>
    </row>
    <row r="357" spans="1:1002" ht="36.6" customHeight="1" x14ac:dyDescent="0.25">
      <c r="A357" s="72" t="s">
        <v>236</v>
      </c>
      <c r="B357" s="56" t="s">
        <v>237</v>
      </c>
      <c r="C357" s="56" t="s">
        <v>44</v>
      </c>
      <c r="D357" s="56" t="s">
        <v>45</v>
      </c>
      <c r="E357" s="57" t="s">
        <v>238</v>
      </c>
      <c r="F357" s="58" t="s">
        <v>239</v>
      </c>
      <c r="G357" s="97">
        <v>2000000</v>
      </c>
      <c r="H357" s="73">
        <v>2000000</v>
      </c>
      <c r="I357" s="73">
        <v>0</v>
      </c>
      <c r="J357" s="74">
        <v>0</v>
      </c>
      <c r="K357" s="63">
        <v>0</v>
      </c>
      <c r="L357" s="63">
        <v>0</v>
      </c>
      <c r="M357" s="63">
        <v>200000</v>
      </c>
      <c r="N357" s="63">
        <v>600000</v>
      </c>
      <c r="O357" s="63">
        <v>1000000</v>
      </c>
      <c r="P357" s="63">
        <v>200000</v>
      </c>
      <c r="Q357" s="63">
        <v>0</v>
      </c>
      <c r="R357" s="63">
        <v>0</v>
      </c>
      <c r="ALN357" s="6"/>
    </row>
    <row r="358" spans="1:1002" ht="36.6" customHeight="1" x14ac:dyDescent="0.25">
      <c r="A358" s="72" t="s">
        <v>1072</v>
      </c>
      <c r="B358" s="56" t="s">
        <v>1073</v>
      </c>
      <c r="C358" s="56" t="s">
        <v>44</v>
      </c>
      <c r="D358" s="56" t="s">
        <v>45</v>
      </c>
      <c r="E358" s="57" t="s">
        <v>1074</v>
      </c>
      <c r="F358" s="58" t="s">
        <v>1075</v>
      </c>
      <c r="G358" s="97">
        <v>5265000</v>
      </c>
      <c r="H358" s="73">
        <v>5265000</v>
      </c>
      <c r="I358" s="73">
        <v>0</v>
      </c>
      <c r="J358" s="74">
        <v>0</v>
      </c>
      <c r="K358" s="63">
        <v>0</v>
      </c>
      <c r="L358" s="63">
        <v>274625.84000000003</v>
      </c>
      <c r="M358" s="63">
        <v>1067634.26</v>
      </c>
      <c r="N358" s="63">
        <v>1184939.8999999999</v>
      </c>
      <c r="O358" s="63">
        <v>842400</v>
      </c>
      <c r="P358" s="63">
        <v>842400</v>
      </c>
      <c r="Q358" s="63">
        <v>1053000</v>
      </c>
      <c r="R358" s="63">
        <v>0</v>
      </c>
      <c r="ALN358" s="6"/>
    </row>
    <row r="359" spans="1:1002" ht="36.6" customHeight="1" x14ac:dyDescent="0.25">
      <c r="A359" s="72" t="s">
        <v>232</v>
      </c>
      <c r="B359" s="56" t="s">
        <v>233</v>
      </c>
      <c r="C359" s="56" t="s">
        <v>44</v>
      </c>
      <c r="D359" s="56" t="s">
        <v>45</v>
      </c>
      <c r="E359" s="57" t="s">
        <v>234</v>
      </c>
      <c r="F359" s="58" t="s">
        <v>235</v>
      </c>
      <c r="G359" s="97">
        <v>2915000</v>
      </c>
      <c r="H359" s="73">
        <v>2915000</v>
      </c>
      <c r="I359" s="73">
        <v>0</v>
      </c>
      <c r="J359" s="74">
        <v>0</v>
      </c>
      <c r="K359" s="63">
        <v>0</v>
      </c>
      <c r="L359" s="63">
        <v>253413.73</v>
      </c>
      <c r="M359" s="63">
        <v>985170.16</v>
      </c>
      <c r="N359" s="63">
        <v>1093416.1100000001</v>
      </c>
      <c r="O359" s="63">
        <v>583000</v>
      </c>
      <c r="P359" s="63">
        <v>0</v>
      </c>
      <c r="Q359" s="63">
        <v>0</v>
      </c>
      <c r="R359" s="63">
        <v>0</v>
      </c>
      <c r="ALN359" s="6"/>
    </row>
    <row r="360" spans="1:1002" ht="36.6" customHeight="1" x14ac:dyDescent="0.25">
      <c r="A360" s="72" t="s">
        <v>240</v>
      </c>
      <c r="B360" s="56" t="s">
        <v>241</v>
      </c>
      <c r="C360" s="56" t="s">
        <v>44</v>
      </c>
      <c r="D360" s="56" t="s">
        <v>45</v>
      </c>
      <c r="E360" s="57" t="s">
        <v>242</v>
      </c>
      <c r="F360" s="58" t="s">
        <v>243</v>
      </c>
      <c r="G360" s="97">
        <v>1092000</v>
      </c>
      <c r="H360" s="73">
        <v>1092000</v>
      </c>
      <c r="I360" s="73">
        <v>0</v>
      </c>
      <c r="J360" s="74">
        <v>0</v>
      </c>
      <c r="K360" s="63">
        <v>0</v>
      </c>
      <c r="L360" s="63">
        <v>94932.39</v>
      </c>
      <c r="M360" s="63">
        <v>369058.76</v>
      </c>
      <c r="N360" s="63">
        <v>409608.85</v>
      </c>
      <c r="O360" s="63">
        <v>218400</v>
      </c>
      <c r="P360" s="63">
        <v>0</v>
      </c>
      <c r="Q360" s="63">
        <v>0</v>
      </c>
      <c r="R360" s="63">
        <v>0</v>
      </c>
      <c r="ALN360" s="6"/>
    </row>
    <row r="361" spans="1:1002" ht="36.6" customHeight="1" x14ac:dyDescent="0.25">
      <c r="A361" s="72" t="s">
        <v>142</v>
      </c>
      <c r="B361" s="56" t="s">
        <v>143</v>
      </c>
      <c r="C361" s="56" t="s">
        <v>44</v>
      </c>
      <c r="D361" s="56" t="s">
        <v>45</v>
      </c>
      <c r="E361" s="57" t="s">
        <v>144</v>
      </c>
      <c r="F361" s="58" t="s">
        <v>145</v>
      </c>
      <c r="G361" s="97">
        <v>3222151.39</v>
      </c>
      <c r="H361" s="73">
        <v>3222151.39</v>
      </c>
      <c r="I361" s="73">
        <v>0</v>
      </c>
      <c r="J361" s="74">
        <v>0</v>
      </c>
      <c r="K361" s="63">
        <v>0</v>
      </c>
      <c r="L361" s="63">
        <v>210086.81</v>
      </c>
      <c r="M361" s="63">
        <v>816732.61</v>
      </c>
      <c r="N361" s="63">
        <v>906470.58</v>
      </c>
      <c r="O361" s="63">
        <v>644430</v>
      </c>
      <c r="P361" s="63">
        <v>644431.39</v>
      </c>
      <c r="Q361" s="63">
        <v>0</v>
      </c>
      <c r="R361" s="63">
        <v>0</v>
      </c>
      <c r="ALN361" s="6"/>
    </row>
    <row r="362" spans="1:1002" ht="36.6" customHeight="1" x14ac:dyDescent="0.25">
      <c r="A362" s="72" t="s">
        <v>435</v>
      </c>
      <c r="B362" s="56" t="s">
        <v>436</v>
      </c>
      <c r="C362" s="56" t="s">
        <v>44</v>
      </c>
      <c r="D362" s="56" t="s">
        <v>45</v>
      </c>
      <c r="E362" s="57" t="s">
        <v>437</v>
      </c>
      <c r="F362" s="58" t="s">
        <v>438</v>
      </c>
      <c r="G362" s="97">
        <v>1480000</v>
      </c>
      <c r="H362" s="73">
        <v>1480000</v>
      </c>
      <c r="I362" s="73">
        <v>0</v>
      </c>
      <c r="J362" s="74">
        <v>0</v>
      </c>
      <c r="K362" s="63">
        <v>0</v>
      </c>
      <c r="L362" s="63">
        <v>128663.05</v>
      </c>
      <c r="M362" s="63">
        <v>500189.95</v>
      </c>
      <c r="N362" s="63">
        <v>555148</v>
      </c>
      <c r="O362" s="63">
        <v>295999</v>
      </c>
      <c r="P362" s="63">
        <v>0</v>
      </c>
      <c r="Q362" s="63">
        <v>0</v>
      </c>
      <c r="R362" s="63">
        <v>0</v>
      </c>
      <c r="ALN362" s="6"/>
    </row>
    <row r="363" spans="1:1002" ht="36.6" customHeight="1" x14ac:dyDescent="0.25">
      <c r="A363" s="72" t="s">
        <v>267</v>
      </c>
      <c r="B363" s="56" t="s">
        <v>268</v>
      </c>
      <c r="C363" s="56" t="s">
        <v>44</v>
      </c>
      <c r="D363" s="56" t="s">
        <v>45</v>
      </c>
      <c r="E363" s="57" t="s">
        <v>269</v>
      </c>
      <c r="F363" s="58" t="s">
        <v>270</v>
      </c>
      <c r="G363" s="97">
        <v>2120000</v>
      </c>
      <c r="H363" s="73">
        <v>2120000</v>
      </c>
      <c r="I363" s="73">
        <v>0</v>
      </c>
      <c r="J363" s="74">
        <v>0</v>
      </c>
      <c r="K363" s="63">
        <v>0</v>
      </c>
      <c r="L363" s="63">
        <v>424000</v>
      </c>
      <c r="M363" s="63">
        <v>1060000</v>
      </c>
      <c r="N363" s="63">
        <v>636000</v>
      </c>
      <c r="O363" s="63">
        <v>0</v>
      </c>
      <c r="P363" s="63">
        <v>0</v>
      </c>
      <c r="Q363" s="63">
        <v>0</v>
      </c>
      <c r="R363" s="63">
        <v>0</v>
      </c>
      <c r="ALN363" s="6"/>
    </row>
    <row r="364" spans="1:1002" ht="36.6" customHeight="1" x14ac:dyDescent="0.25">
      <c r="A364" s="72" t="s">
        <v>1687</v>
      </c>
      <c r="B364" s="56" t="s">
        <v>1688</v>
      </c>
      <c r="C364" s="56" t="s">
        <v>44</v>
      </c>
      <c r="D364" s="56" t="s">
        <v>45</v>
      </c>
      <c r="E364" s="57" t="s">
        <v>1689</v>
      </c>
      <c r="F364" s="58" t="s">
        <v>1690</v>
      </c>
      <c r="G364" s="97">
        <v>1000000</v>
      </c>
      <c r="H364" s="73">
        <v>1000000</v>
      </c>
      <c r="I364" s="73">
        <v>0</v>
      </c>
      <c r="J364" s="74">
        <v>0</v>
      </c>
      <c r="K364" s="63">
        <v>0</v>
      </c>
      <c r="L364" s="63">
        <v>86934.53</v>
      </c>
      <c r="M364" s="63">
        <v>337966.32</v>
      </c>
      <c r="N364" s="63">
        <v>308432.15000000002</v>
      </c>
      <c r="O364" s="63">
        <v>266667</v>
      </c>
      <c r="P364" s="63">
        <v>0</v>
      </c>
      <c r="Q364" s="63">
        <v>0</v>
      </c>
      <c r="R364" s="63">
        <v>0</v>
      </c>
      <c r="ALN364" s="6"/>
    </row>
    <row r="365" spans="1:1002" ht="36.6" customHeight="1" x14ac:dyDescent="0.25">
      <c r="A365" s="72" t="s">
        <v>260</v>
      </c>
      <c r="B365" s="56" t="s">
        <v>261</v>
      </c>
      <c r="C365" s="56" t="s">
        <v>44</v>
      </c>
      <c r="D365" s="56" t="s">
        <v>45</v>
      </c>
      <c r="E365" s="57" t="s">
        <v>262</v>
      </c>
      <c r="F365" s="58" t="s">
        <v>263</v>
      </c>
      <c r="G365" s="97">
        <v>1930000</v>
      </c>
      <c r="H365" s="73">
        <v>1930000</v>
      </c>
      <c r="I365" s="73">
        <v>0</v>
      </c>
      <c r="J365" s="74">
        <v>0</v>
      </c>
      <c r="K365" s="63">
        <v>0</v>
      </c>
      <c r="L365" s="63">
        <v>167783.54</v>
      </c>
      <c r="M365" s="63">
        <v>652274.6</v>
      </c>
      <c r="N365" s="63">
        <v>723942.86</v>
      </c>
      <c r="O365" s="63">
        <v>385999</v>
      </c>
      <c r="P365" s="63">
        <v>0</v>
      </c>
      <c r="Q365" s="63">
        <v>0</v>
      </c>
      <c r="R365" s="63">
        <v>0</v>
      </c>
      <c r="ALN365" s="6"/>
    </row>
    <row r="366" spans="1:1002" ht="36.6" customHeight="1" x14ac:dyDescent="0.25">
      <c r="A366" s="72" t="s">
        <v>1641</v>
      </c>
      <c r="B366" s="56" t="s">
        <v>292</v>
      </c>
      <c r="C366" s="56" t="s">
        <v>44</v>
      </c>
      <c r="D366" s="56" t="s">
        <v>45</v>
      </c>
      <c r="E366" s="57" t="s">
        <v>1642</v>
      </c>
      <c r="F366" s="58" t="s">
        <v>1643</v>
      </c>
      <c r="G366" s="97">
        <v>880000</v>
      </c>
      <c r="H366" s="73">
        <v>880000</v>
      </c>
      <c r="I366" s="73">
        <v>0</v>
      </c>
      <c r="J366" s="74">
        <v>0</v>
      </c>
      <c r="K366" s="63">
        <v>0</v>
      </c>
      <c r="L366" s="63">
        <v>114753.44</v>
      </c>
      <c r="M366" s="63">
        <v>413246.56</v>
      </c>
      <c r="N366" s="63">
        <v>352000</v>
      </c>
      <c r="O366" s="63">
        <v>0</v>
      </c>
      <c r="P366" s="63">
        <v>0</v>
      </c>
      <c r="Q366" s="63">
        <v>0</v>
      </c>
      <c r="R366" s="63">
        <v>0</v>
      </c>
      <c r="ALN366" s="6"/>
    </row>
    <row r="367" spans="1:1002" ht="36.6" customHeight="1" x14ac:dyDescent="0.25">
      <c r="A367" s="72" t="s">
        <v>1753</v>
      </c>
      <c r="B367" s="56" t="s">
        <v>1754</v>
      </c>
      <c r="C367" s="56" t="s">
        <v>44</v>
      </c>
      <c r="D367" s="56" t="s">
        <v>45</v>
      </c>
      <c r="E367" s="57" t="s">
        <v>1755</v>
      </c>
      <c r="F367" s="58" t="s">
        <v>1756</v>
      </c>
      <c r="G367" s="97">
        <v>498800</v>
      </c>
      <c r="H367" s="73">
        <v>498800</v>
      </c>
      <c r="I367" s="73">
        <v>0</v>
      </c>
      <c r="J367" s="74">
        <v>0</v>
      </c>
      <c r="K367" s="63">
        <v>0</v>
      </c>
      <c r="L367" s="63">
        <v>43362.78</v>
      </c>
      <c r="M367" s="63">
        <v>168576.97</v>
      </c>
      <c r="N367" s="63">
        <v>153847.25</v>
      </c>
      <c r="O367" s="63">
        <v>133013</v>
      </c>
      <c r="P367" s="63">
        <v>0</v>
      </c>
      <c r="Q367" s="63">
        <v>0</v>
      </c>
      <c r="R367" s="63">
        <v>0</v>
      </c>
      <c r="ALN367" s="6"/>
    </row>
    <row r="368" spans="1:1002" ht="36.6" customHeight="1" x14ac:dyDescent="0.25">
      <c r="A368" s="72" t="s">
        <v>150</v>
      </c>
      <c r="B368" s="56" t="s">
        <v>151</v>
      </c>
      <c r="C368" s="56" t="s">
        <v>44</v>
      </c>
      <c r="D368" s="56" t="s">
        <v>45</v>
      </c>
      <c r="E368" s="57" t="s">
        <v>152</v>
      </c>
      <c r="F368" s="58" t="s">
        <v>153</v>
      </c>
      <c r="G368" s="97">
        <v>4000000</v>
      </c>
      <c r="H368" s="73">
        <v>4000000</v>
      </c>
      <c r="I368" s="73">
        <v>0</v>
      </c>
      <c r="J368" s="74">
        <v>0</v>
      </c>
      <c r="K368" s="63">
        <v>0</v>
      </c>
      <c r="L368" s="63">
        <v>260803.26</v>
      </c>
      <c r="M368" s="63">
        <v>1013897.68</v>
      </c>
      <c r="N368" s="63">
        <v>1125299.06</v>
      </c>
      <c r="O368" s="63">
        <v>800000</v>
      </c>
      <c r="P368" s="63">
        <v>800000</v>
      </c>
      <c r="Q368" s="63">
        <v>0</v>
      </c>
      <c r="R368" s="63">
        <v>0</v>
      </c>
      <c r="ALN368" s="6"/>
    </row>
    <row r="369" spans="1:1002" ht="36.6" customHeight="1" x14ac:dyDescent="0.25">
      <c r="A369" s="72" t="s">
        <v>1659</v>
      </c>
      <c r="B369" s="56" t="s">
        <v>1660</v>
      </c>
      <c r="C369" s="56" t="s">
        <v>44</v>
      </c>
      <c r="D369" s="56" t="s">
        <v>45</v>
      </c>
      <c r="E369" s="57" t="s">
        <v>1661</v>
      </c>
      <c r="F369" s="58" t="s">
        <v>1662</v>
      </c>
      <c r="G369" s="97">
        <v>1000000</v>
      </c>
      <c r="H369" s="73">
        <v>1000000</v>
      </c>
      <c r="I369" s="73">
        <v>0</v>
      </c>
      <c r="J369" s="74">
        <v>0</v>
      </c>
      <c r="K369" s="63">
        <v>0</v>
      </c>
      <c r="L369" s="63">
        <v>130401.63</v>
      </c>
      <c r="M369" s="63">
        <v>469598.37</v>
      </c>
      <c r="N369" s="63">
        <v>400000</v>
      </c>
      <c r="O369" s="63">
        <v>0</v>
      </c>
      <c r="P369" s="63">
        <v>0</v>
      </c>
      <c r="Q369" s="63">
        <v>0</v>
      </c>
      <c r="R369" s="63">
        <v>0</v>
      </c>
      <c r="ALN369" s="6"/>
    </row>
    <row r="370" spans="1:1002" ht="36.6" customHeight="1" x14ac:dyDescent="0.25">
      <c r="A370" s="72" t="s">
        <v>244</v>
      </c>
      <c r="B370" s="56" t="s">
        <v>245</v>
      </c>
      <c r="C370" s="56" t="s">
        <v>44</v>
      </c>
      <c r="D370" s="56" t="s">
        <v>45</v>
      </c>
      <c r="E370" s="57" t="s">
        <v>246</v>
      </c>
      <c r="F370" s="58" t="s">
        <v>247</v>
      </c>
      <c r="G370" s="97">
        <v>1376895</v>
      </c>
      <c r="H370" s="73">
        <v>1376895</v>
      </c>
      <c r="I370" s="73">
        <v>0</v>
      </c>
      <c r="J370" s="74">
        <v>0</v>
      </c>
      <c r="K370" s="63">
        <v>0</v>
      </c>
      <c r="L370" s="63">
        <v>119699.57</v>
      </c>
      <c r="M370" s="63">
        <v>465343.55</v>
      </c>
      <c r="N370" s="63">
        <v>516472.88</v>
      </c>
      <c r="O370" s="63">
        <v>275379</v>
      </c>
      <c r="P370" s="63">
        <v>0</v>
      </c>
      <c r="Q370" s="63">
        <v>0</v>
      </c>
      <c r="R370" s="63">
        <v>0</v>
      </c>
      <c r="ALN370" s="6"/>
    </row>
    <row r="371" spans="1:1002" ht="36.6" customHeight="1" x14ac:dyDescent="0.25">
      <c r="A371" s="72" t="s">
        <v>1258</v>
      </c>
      <c r="B371" s="56" t="s">
        <v>2096</v>
      </c>
      <c r="C371" s="56" t="s">
        <v>44</v>
      </c>
      <c r="D371" s="56" t="s">
        <v>45</v>
      </c>
      <c r="E371" s="57" t="s">
        <v>1259</v>
      </c>
      <c r="F371" s="58" t="s">
        <v>1260</v>
      </c>
      <c r="G371" s="97">
        <v>4700000</v>
      </c>
      <c r="H371" s="73">
        <v>4700000</v>
      </c>
      <c r="I371" s="73">
        <v>0</v>
      </c>
      <c r="J371" s="74">
        <v>0</v>
      </c>
      <c r="K371" s="63">
        <v>0</v>
      </c>
      <c r="L371" s="63">
        <v>306443.84000000003</v>
      </c>
      <c r="M371" s="63">
        <v>1191329.78</v>
      </c>
      <c r="N371" s="63">
        <v>1322226.3799999999</v>
      </c>
      <c r="O371" s="63">
        <v>940000</v>
      </c>
      <c r="P371" s="63">
        <v>940000</v>
      </c>
      <c r="Q371" s="63">
        <v>0</v>
      </c>
      <c r="R371" s="63">
        <v>0</v>
      </c>
      <c r="ALN371" s="6"/>
    </row>
    <row r="372" spans="1:1002" ht="36.6" customHeight="1" x14ac:dyDescent="0.25">
      <c r="A372" s="72" t="s">
        <v>1271</v>
      </c>
      <c r="B372" s="56" t="s">
        <v>2096</v>
      </c>
      <c r="C372" s="56" t="s">
        <v>44</v>
      </c>
      <c r="D372" s="56" t="s">
        <v>45</v>
      </c>
      <c r="E372" s="57" t="s">
        <v>1272</v>
      </c>
      <c r="F372" s="58" t="s">
        <v>1273</v>
      </c>
      <c r="G372" s="97">
        <v>25000000</v>
      </c>
      <c r="H372" s="73">
        <v>25000000</v>
      </c>
      <c r="I372" s="73">
        <v>0</v>
      </c>
      <c r="J372" s="74">
        <v>0</v>
      </c>
      <c r="K372" s="63">
        <v>0</v>
      </c>
      <c r="L372" s="63">
        <v>1630020.41</v>
      </c>
      <c r="M372" s="63">
        <v>6336860.5199999996</v>
      </c>
      <c r="N372" s="63">
        <v>7033119.0700000003</v>
      </c>
      <c r="O372" s="63">
        <v>5000000</v>
      </c>
      <c r="P372" s="63">
        <v>5000000</v>
      </c>
      <c r="Q372" s="63">
        <v>0</v>
      </c>
      <c r="R372" s="63">
        <v>0</v>
      </c>
      <c r="ALN372" s="6"/>
    </row>
    <row r="373" spans="1:1002" ht="36.6" customHeight="1" x14ac:dyDescent="0.25">
      <c r="A373" s="72" t="s">
        <v>1264</v>
      </c>
      <c r="B373" s="56" t="s">
        <v>2096</v>
      </c>
      <c r="C373" s="56" t="s">
        <v>44</v>
      </c>
      <c r="D373" s="56" t="s">
        <v>45</v>
      </c>
      <c r="E373" s="57" t="s">
        <v>1266</v>
      </c>
      <c r="F373" s="58" t="s">
        <v>1267</v>
      </c>
      <c r="G373" s="97">
        <v>1750000</v>
      </c>
      <c r="H373" s="73">
        <v>1750000</v>
      </c>
      <c r="I373" s="73">
        <v>0</v>
      </c>
      <c r="J373" s="74">
        <v>0</v>
      </c>
      <c r="K373" s="63">
        <v>0</v>
      </c>
      <c r="L373" s="63">
        <v>152135.35</v>
      </c>
      <c r="M373" s="63">
        <v>591440.74</v>
      </c>
      <c r="N373" s="63">
        <v>656424.91</v>
      </c>
      <c r="O373" s="63">
        <v>349999</v>
      </c>
      <c r="P373" s="63">
        <v>0</v>
      </c>
      <c r="Q373" s="63">
        <v>0</v>
      </c>
      <c r="R373" s="63">
        <v>0</v>
      </c>
      <c r="ALN373" s="6"/>
    </row>
    <row r="374" spans="1:1002" ht="36.6" customHeight="1" x14ac:dyDescent="0.25">
      <c r="A374" s="75" t="s">
        <v>1248</v>
      </c>
      <c r="B374" s="76" t="s">
        <v>2097</v>
      </c>
      <c r="C374" s="76" t="s">
        <v>44</v>
      </c>
      <c r="D374" s="76" t="s">
        <v>369</v>
      </c>
      <c r="E374" s="57" t="s">
        <v>1250</v>
      </c>
      <c r="F374" s="58" t="s">
        <v>1251</v>
      </c>
      <c r="G374" s="97">
        <v>12000000</v>
      </c>
      <c r="H374" s="73">
        <v>11500000</v>
      </c>
      <c r="I374" s="73">
        <v>500000</v>
      </c>
      <c r="J374" s="74">
        <v>0</v>
      </c>
      <c r="K374" s="63">
        <v>0</v>
      </c>
      <c r="L374" s="63">
        <v>150000</v>
      </c>
      <c r="M374" s="63">
        <v>375000</v>
      </c>
      <c r="N374" s="63">
        <v>380000</v>
      </c>
      <c r="O374" s="63">
        <v>1510500</v>
      </c>
      <c r="P374" s="63">
        <v>2514000</v>
      </c>
      <c r="Q374" s="63">
        <v>2771000</v>
      </c>
      <c r="R374" s="63">
        <v>3799500</v>
      </c>
      <c r="ALN374" s="6"/>
    </row>
    <row r="375" spans="1:1002" ht="36.6" customHeight="1" x14ac:dyDescent="0.25">
      <c r="A375" s="75" t="s">
        <v>1244</v>
      </c>
      <c r="B375" s="76" t="s">
        <v>1245</v>
      </c>
      <c r="C375" s="76" t="s">
        <v>44</v>
      </c>
      <c r="D375" s="76" t="s">
        <v>45</v>
      </c>
      <c r="E375" s="57" t="s">
        <v>1246</v>
      </c>
      <c r="F375" s="58" t="s">
        <v>1247</v>
      </c>
      <c r="G375" s="97">
        <v>21356000</v>
      </c>
      <c r="H375" s="73">
        <v>21356000</v>
      </c>
      <c r="I375" s="73">
        <v>0</v>
      </c>
      <c r="J375" s="74">
        <v>0</v>
      </c>
      <c r="K375" s="63">
        <v>0</v>
      </c>
      <c r="L375" s="63">
        <v>1392428.63</v>
      </c>
      <c r="M375" s="63">
        <v>5413199.7300000004</v>
      </c>
      <c r="N375" s="63">
        <v>6007971.6399999997</v>
      </c>
      <c r="O375" s="63">
        <v>4271200</v>
      </c>
      <c r="P375" s="63">
        <v>4271200</v>
      </c>
      <c r="Q375" s="63">
        <v>0</v>
      </c>
      <c r="R375" s="63">
        <v>0</v>
      </c>
      <c r="ALN375" s="6"/>
    </row>
    <row r="376" spans="1:1002" ht="36.6" customHeight="1" x14ac:dyDescent="0.25">
      <c r="A376" s="75" t="s">
        <v>1573</v>
      </c>
      <c r="B376" s="76" t="s">
        <v>2098</v>
      </c>
      <c r="C376" s="76" t="s">
        <v>44</v>
      </c>
      <c r="D376" s="76" t="s">
        <v>45</v>
      </c>
      <c r="E376" s="57" t="s">
        <v>1574</v>
      </c>
      <c r="F376" s="58" t="s">
        <v>1575</v>
      </c>
      <c r="G376" s="97">
        <v>3700000</v>
      </c>
      <c r="H376" s="73">
        <v>3700000</v>
      </c>
      <c r="I376" s="73">
        <v>0</v>
      </c>
      <c r="J376" s="74">
        <v>0</v>
      </c>
      <c r="K376" s="63">
        <v>19262.36</v>
      </c>
      <c r="L376" s="63">
        <v>302395.11</v>
      </c>
      <c r="M376" s="63">
        <v>1250474.23</v>
      </c>
      <c r="N376" s="63">
        <v>1387869.3</v>
      </c>
      <c r="O376" s="63">
        <v>739999</v>
      </c>
      <c r="P376" s="63">
        <v>0</v>
      </c>
      <c r="Q376" s="63">
        <v>0</v>
      </c>
      <c r="R376" s="63">
        <v>0</v>
      </c>
      <c r="ALN376" s="6"/>
    </row>
    <row r="377" spans="1:1002" ht="36.6" customHeight="1" x14ac:dyDescent="0.25">
      <c r="A377" s="75" t="s">
        <v>1252</v>
      </c>
      <c r="B377" s="76" t="s">
        <v>2098</v>
      </c>
      <c r="C377" s="76" t="s">
        <v>44</v>
      </c>
      <c r="D377" s="76" t="s">
        <v>45</v>
      </c>
      <c r="E377" s="57" t="s">
        <v>1253</v>
      </c>
      <c r="F377" s="58" t="s">
        <v>1254</v>
      </c>
      <c r="G377" s="97">
        <v>9115000</v>
      </c>
      <c r="H377" s="73">
        <v>2475849.17</v>
      </c>
      <c r="I377" s="73">
        <v>6639150.8300000001</v>
      </c>
      <c r="J377" s="74">
        <v>0</v>
      </c>
      <c r="K377" s="63">
        <v>0</v>
      </c>
      <c r="L377" s="63">
        <v>161427.44</v>
      </c>
      <c r="M377" s="63">
        <v>627564.64</v>
      </c>
      <c r="N377" s="63">
        <v>696517.91</v>
      </c>
      <c r="O377" s="63">
        <v>495170</v>
      </c>
      <c r="P377" s="63">
        <v>495169.18</v>
      </c>
      <c r="Q377" s="63">
        <v>0</v>
      </c>
      <c r="R377" s="63">
        <v>0</v>
      </c>
      <c r="ALN377" s="6"/>
    </row>
    <row r="378" spans="1:1002" ht="36.6" customHeight="1" x14ac:dyDescent="0.25">
      <c r="A378" s="75" t="s">
        <v>1068</v>
      </c>
      <c r="B378" s="76" t="s">
        <v>2098</v>
      </c>
      <c r="C378" s="76" t="s">
        <v>44</v>
      </c>
      <c r="D378" s="76" t="s">
        <v>45</v>
      </c>
      <c r="E378" s="57" t="s">
        <v>1070</v>
      </c>
      <c r="F378" s="58" t="s">
        <v>1071</v>
      </c>
      <c r="G378" s="97">
        <v>4000000</v>
      </c>
      <c r="H378" s="73">
        <v>4000000</v>
      </c>
      <c r="I378" s="73">
        <v>0</v>
      </c>
      <c r="J378" s="74">
        <v>0</v>
      </c>
      <c r="K378" s="63">
        <v>0</v>
      </c>
      <c r="L378" s="63">
        <v>0</v>
      </c>
      <c r="M378" s="63">
        <v>800000</v>
      </c>
      <c r="N378" s="63">
        <v>800000</v>
      </c>
      <c r="O378" s="63">
        <v>800000</v>
      </c>
      <c r="P378" s="63">
        <v>800000</v>
      </c>
      <c r="Q378" s="63">
        <v>800000</v>
      </c>
      <c r="R378" s="63">
        <v>0</v>
      </c>
      <c r="ALN378" s="6"/>
    </row>
    <row r="379" spans="1:1002" ht="36.6" customHeight="1" x14ac:dyDescent="0.25">
      <c r="A379" s="75" t="s">
        <v>1261</v>
      </c>
      <c r="B379" s="76" t="s">
        <v>2098</v>
      </c>
      <c r="C379" s="76" t="s">
        <v>44</v>
      </c>
      <c r="D379" s="76" t="s">
        <v>45</v>
      </c>
      <c r="E379" s="57" t="s">
        <v>1262</v>
      </c>
      <c r="F379" s="58" t="s">
        <v>1263</v>
      </c>
      <c r="G379" s="97">
        <v>5356994.49</v>
      </c>
      <c r="H379" s="73">
        <v>4366994.49</v>
      </c>
      <c r="I379" s="73">
        <v>990000</v>
      </c>
      <c r="J379" s="74">
        <v>0</v>
      </c>
      <c r="K379" s="63">
        <v>0</v>
      </c>
      <c r="L379" s="63">
        <v>284731.64</v>
      </c>
      <c r="M379" s="63">
        <v>1106921.53</v>
      </c>
      <c r="N379" s="63">
        <v>1228543.83</v>
      </c>
      <c r="O379" s="63">
        <v>873399</v>
      </c>
      <c r="P379" s="63">
        <v>873398.49</v>
      </c>
      <c r="Q379" s="63">
        <v>0</v>
      </c>
      <c r="R379" s="63">
        <v>0</v>
      </c>
      <c r="ALN379" s="6"/>
    </row>
    <row r="380" spans="1:1002" ht="36.6" customHeight="1" x14ac:dyDescent="0.25">
      <c r="A380" s="75" t="s">
        <v>1255</v>
      </c>
      <c r="B380" s="76" t="s">
        <v>2098</v>
      </c>
      <c r="C380" s="76" t="s">
        <v>44</v>
      </c>
      <c r="D380" s="76" t="s">
        <v>45</v>
      </c>
      <c r="E380" s="57" t="s">
        <v>1256</v>
      </c>
      <c r="F380" s="58" t="s">
        <v>1257</v>
      </c>
      <c r="G380" s="97">
        <v>4000000</v>
      </c>
      <c r="H380" s="73">
        <v>4000000</v>
      </c>
      <c r="I380" s="73">
        <v>0</v>
      </c>
      <c r="J380" s="74">
        <v>0</v>
      </c>
      <c r="K380" s="63">
        <v>0</v>
      </c>
      <c r="L380" s="63">
        <v>260803.26</v>
      </c>
      <c r="M380" s="63">
        <v>1013897.68</v>
      </c>
      <c r="N380" s="63">
        <v>1125299.06</v>
      </c>
      <c r="O380" s="63">
        <v>800000</v>
      </c>
      <c r="P380" s="63">
        <v>800000</v>
      </c>
      <c r="Q380" s="63">
        <v>0</v>
      </c>
      <c r="R380" s="63">
        <v>0</v>
      </c>
      <c r="ALN380" s="6"/>
    </row>
    <row r="381" spans="1:1002" ht="36.6" customHeight="1" x14ac:dyDescent="0.25">
      <c r="A381" s="75" t="s">
        <v>488</v>
      </c>
      <c r="B381" s="76" t="s">
        <v>2099</v>
      </c>
      <c r="C381" s="76" t="s">
        <v>44</v>
      </c>
      <c r="D381" s="76" t="s">
        <v>45</v>
      </c>
      <c r="E381" s="57" t="s">
        <v>490</v>
      </c>
      <c r="F381" s="58" t="s">
        <v>491</v>
      </c>
      <c r="G381" s="97">
        <v>1600000</v>
      </c>
      <c r="H381" s="73">
        <v>1600000</v>
      </c>
      <c r="I381" s="73">
        <v>0</v>
      </c>
      <c r="J381" s="74">
        <v>0</v>
      </c>
      <c r="K381" s="63">
        <v>0</v>
      </c>
      <c r="L381" s="63">
        <v>139095.18</v>
      </c>
      <c r="M381" s="63">
        <v>540745.85</v>
      </c>
      <c r="N381" s="63">
        <v>493491.97</v>
      </c>
      <c r="O381" s="63">
        <v>426667</v>
      </c>
      <c r="P381" s="63">
        <v>0</v>
      </c>
      <c r="Q381" s="63">
        <v>0</v>
      </c>
      <c r="R381" s="63">
        <v>0</v>
      </c>
      <c r="ALN381" s="6"/>
    </row>
    <row r="382" spans="1:1002" ht="36.6" customHeight="1" x14ac:dyDescent="0.25">
      <c r="A382" s="75" t="s">
        <v>1268</v>
      </c>
      <c r="B382" s="76" t="s">
        <v>349</v>
      </c>
      <c r="C382" s="76" t="s">
        <v>44</v>
      </c>
      <c r="D382" s="76" t="s">
        <v>45</v>
      </c>
      <c r="E382" s="57" t="s">
        <v>1269</v>
      </c>
      <c r="F382" s="58" t="s">
        <v>1270</v>
      </c>
      <c r="G382" s="97">
        <v>2180000</v>
      </c>
      <c r="H382" s="73">
        <v>2180000</v>
      </c>
      <c r="I382" s="73">
        <v>0</v>
      </c>
      <c r="J382" s="74">
        <v>0</v>
      </c>
      <c r="K382" s="63">
        <v>0</v>
      </c>
      <c r="L382" s="63">
        <v>0</v>
      </c>
      <c r="M382" s="63">
        <v>581333</v>
      </c>
      <c r="N382" s="63">
        <v>581333</v>
      </c>
      <c r="O382" s="63">
        <v>581333</v>
      </c>
      <c r="P382" s="63">
        <v>436001</v>
      </c>
      <c r="Q382" s="63">
        <v>0</v>
      </c>
      <c r="R382" s="63">
        <v>0</v>
      </c>
      <c r="ALN382" s="6"/>
    </row>
    <row r="383" spans="1:1002" ht="36.6" customHeight="1" x14ac:dyDescent="0.25">
      <c r="A383" s="75" t="s">
        <v>492</v>
      </c>
      <c r="B383" s="76" t="s">
        <v>349</v>
      </c>
      <c r="C383" s="76" t="s">
        <v>44</v>
      </c>
      <c r="D383" s="76" t="s">
        <v>45</v>
      </c>
      <c r="E383" s="57" t="s">
        <v>494</v>
      </c>
      <c r="F383" s="58" t="s">
        <v>495</v>
      </c>
      <c r="G383" s="97">
        <v>813137.44</v>
      </c>
      <c r="H383" s="73">
        <v>813137.44</v>
      </c>
      <c r="I383" s="73">
        <v>0</v>
      </c>
      <c r="J383" s="74">
        <v>0</v>
      </c>
      <c r="K383" s="63">
        <v>0</v>
      </c>
      <c r="L383" s="63">
        <v>106034.46</v>
      </c>
      <c r="M383" s="63">
        <v>412219.11</v>
      </c>
      <c r="N383" s="63">
        <v>294883.87</v>
      </c>
      <c r="O383" s="63">
        <v>0</v>
      </c>
      <c r="P383" s="63">
        <v>0</v>
      </c>
      <c r="Q383" s="63">
        <v>0</v>
      </c>
      <c r="R383" s="63">
        <v>0</v>
      </c>
      <c r="ALN383" s="6"/>
    </row>
    <row r="384" spans="1:1002" ht="36.6" customHeight="1" x14ac:dyDescent="0.25">
      <c r="A384" s="75" t="s">
        <v>209</v>
      </c>
      <c r="B384" s="76" t="s">
        <v>210</v>
      </c>
      <c r="C384" s="76" t="s">
        <v>44</v>
      </c>
      <c r="D384" s="76" t="s">
        <v>45</v>
      </c>
      <c r="E384" s="57" t="s">
        <v>211</v>
      </c>
      <c r="F384" s="58" t="s">
        <v>212</v>
      </c>
      <c r="G384" s="97">
        <v>4000000</v>
      </c>
      <c r="H384" s="73">
        <v>4000000</v>
      </c>
      <c r="I384" s="73">
        <v>0</v>
      </c>
      <c r="J384" s="74">
        <v>0</v>
      </c>
      <c r="K384" s="63">
        <v>0</v>
      </c>
      <c r="L384" s="63">
        <v>0</v>
      </c>
      <c r="M384" s="63">
        <v>400000</v>
      </c>
      <c r="N384" s="63">
        <v>800000</v>
      </c>
      <c r="O384" s="63">
        <v>1600000</v>
      </c>
      <c r="P384" s="63">
        <v>800000</v>
      </c>
      <c r="Q384" s="63">
        <v>400000</v>
      </c>
      <c r="R384" s="63">
        <v>0</v>
      </c>
      <c r="ALN384" s="6"/>
    </row>
    <row r="385" spans="1:1002" ht="36.6" customHeight="1" x14ac:dyDescent="0.25">
      <c r="A385" s="75" t="s">
        <v>1470</v>
      </c>
      <c r="B385" s="76" t="s">
        <v>2100</v>
      </c>
      <c r="C385" s="76" t="s">
        <v>44</v>
      </c>
      <c r="D385" s="76" t="s">
        <v>1455</v>
      </c>
      <c r="E385" s="57" t="s">
        <v>1471</v>
      </c>
      <c r="F385" s="58" t="s">
        <v>1472</v>
      </c>
      <c r="G385" s="97">
        <v>250000</v>
      </c>
      <c r="H385" s="73">
        <v>250000</v>
      </c>
      <c r="I385" s="73">
        <v>0</v>
      </c>
      <c r="J385" s="74">
        <v>0</v>
      </c>
      <c r="K385" s="63">
        <v>0</v>
      </c>
      <c r="L385" s="63">
        <v>26762.53</v>
      </c>
      <c r="M385" s="63">
        <v>104568.62</v>
      </c>
      <c r="N385" s="63">
        <v>104568.62</v>
      </c>
      <c r="O385" s="63">
        <v>14100.23</v>
      </c>
      <c r="P385" s="63">
        <v>0</v>
      </c>
      <c r="Q385" s="63">
        <v>0</v>
      </c>
      <c r="R385" s="63">
        <v>0</v>
      </c>
      <c r="ALN385" s="6"/>
    </row>
    <row r="386" spans="1:1002" ht="36.6" customHeight="1" x14ac:dyDescent="0.25">
      <c r="A386" s="75" t="s">
        <v>1467</v>
      </c>
      <c r="B386" s="76" t="s">
        <v>2100</v>
      </c>
      <c r="C386" s="76" t="s">
        <v>44</v>
      </c>
      <c r="D386" s="76" t="s">
        <v>1455</v>
      </c>
      <c r="E386" s="57" t="s">
        <v>1468</v>
      </c>
      <c r="F386" s="58" t="s">
        <v>1469</v>
      </c>
      <c r="G386" s="97">
        <v>15700000</v>
      </c>
      <c r="H386" s="73">
        <v>15700000</v>
      </c>
      <c r="I386" s="73">
        <v>0</v>
      </c>
      <c r="J386" s="74">
        <v>0</v>
      </c>
      <c r="K386" s="63">
        <v>0</v>
      </c>
      <c r="L386" s="63">
        <v>1616380.29</v>
      </c>
      <c r="M386" s="63">
        <v>5485030.9500000002</v>
      </c>
      <c r="N386" s="63">
        <v>4113773.21</v>
      </c>
      <c r="O386" s="63">
        <v>4113773.21</v>
      </c>
      <c r="P386" s="63">
        <v>371042.34</v>
      </c>
      <c r="Q386" s="63">
        <v>0</v>
      </c>
      <c r="R386" s="63">
        <v>0</v>
      </c>
      <c r="ALN386" s="6"/>
    </row>
    <row r="387" spans="1:1002" ht="36.6" customHeight="1" x14ac:dyDescent="0.25">
      <c r="A387" s="75" t="s">
        <v>1458</v>
      </c>
      <c r="B387" s="76" t="s">
        <v>2100</v>
      </c>
      <c r="C387" s="76" t="s">
        <v>44</v>
      </c>
      <c r="D387" s="76" t="s">
        <v>1455</v>
      </c>
      <c r="E387" s="57" t="s">
        <v>1459</v>
      </c>
      <c r="F387" s="58" t="s">
        <v>1460</v>
      </c>
      <c r="G387" s="97">
        <v>5136958</v>
      </c>
      <c r="H387" s="73">
        <v>5136958</v>
      </c>
      <c r="I387" s="73">
        <v>0</v>
      </c>
      <c r="J387" s="74">
        <v>0</v>
      </c>
      <c r="K387" s="63">
        <v>0</v>
      </c>
      <c r="L387" s="63">
        <v>526550.69999999995</v>
      </c>
      <c r="M387" s="63">
        <v>1803027.23</v>
      </c>
      <c r="N387" s="63">
        <v>1352270.42</v>
      </c>
      <c r="O387" s="63">
        <v>1352270.42</v>
      </c>
      <c r="P387" s="63">
        <v>102839.23</v>
      </c>
      <c r="Q387" s="63">
        <v>0</v>
      </c>
      <c r="R387" s="63">
        <v>0</v>
      </c>
      <c r="ALN387" s="6"/>
    </row>
    <row r="388" spans="1:1002" ht="36.6" customHeight="1" x14ac:dyDescent="0.25">
      <c r="A388" s="75" t="s">
        <v>1464</v>
      </c>
      <c r="B388" s="76" t="s">
        <v>2100</v>
      </c>
      <c r="C388" s="76" t="s">
        <v>44</v>
      </c>
      <c r="D388" s="76" t="s">
        <v>1455</v>
      </c>
      <c r="E388" s="57" t="s">
        <v>1465</v>
      </c>
      <c r="F388" s="58" t="s">
        <v>1466</v>
      </c>
      <c r="G388" s="97">
        <v>2418569.6</v>
      </c>
      <c r="H388" s="73">
        <v>2418569.6</v>
      </c>
      <c r="I388" s="73">
        <v>0</v>
      </c>
      <c r="J388" s="74">
        <v>0</v>
      </c>
      <c r="K388" s="63">
        <v>0</v>
      </c>
      <c r="L388" s="63">
        <v>257380.59</v>
      </c>
      <c r="M388" s="63">
        <v>814800.01</v>
      </c>
      <c r="N388" s="63">
        <v>611100</v>
      </c>
      <c r="O388" s="63">
        <v>611100</v>
      </c>
      <c r="P388" s="63">
        <v>124189</v>
      </c>
      <c r="Q388" s="63">
        <v>0</v>
      </c>
      <c r="R388" s="63">
        <v>0</v>
      </c>
      <c r="ALN388" s="6"/>
    </row>
    <row r="389" spans="1:1002" ht="36.6" customHeight="1" x14ac:dyDescent="0.25">
      <c r="A389" s="75" t="s">
        <v>1461</v>
      </c>
      <c r="B389" s="76" t="s">
        <v>2100</v>
      </c>
      <c r="C389" s="76" t="s">
        <v>44</v>
      </c>
      <c r="D389" s="76" t="s">
        <v>1455</v>
      </c>
      <c r="E389" s="57" t="s">
        <v>1462</v>
      </c>
      <c r="F389" s="58" t="s">
        <v>1463</v>
      </c>
      <c r="G389" s="97">
        <v>3243283.22</v>
      </c>
      <c r="H389" s="73">
        <v>3243283.22</v>
      </c>
      <c r="I389" s="73">
        <v>0</v>
      </c>
      <c r="J389" s="74">
        <v>0</v>
      </c>
      <c r="K389" s="63">
        <v>0</v>
      </c>
      <c r="L389" s="63">
        <v>350592.39</v>
      </c>
      <c r="M389" s="63">
        <v>1073031.31</v>
      </c>
      <c r="N389" s="63">
        <v>804773.48</v>
      </c>
      <c r="O389" s="63">
        <v>804773.48</v>
      </c>
      <c r="P389" s="63">
        <v>210112.56</v>
      </c>
      <c r="Q389" s="63">
        <v>0</v>
      </c>
      <c r="R389" s="63">
        <v>0</v>
      </c>
      <c r="ALN389" s="6"/>
    </row>
    <row r="390" spans="1:1002" ht="36.6" customHeight="1" x14ac:dyDescent="0.25">
      <c r="A390" s="75" t="s">
        <v>1453</v>
      </c>
      <c r="B390" s="76" t="s">
        <v>2100</v>
      </c>
      <c r="C390" s="76" t="s">
        <v>44</v>
      </c>
      <c r="D390" s="76" t="s">
        <v>1455</v>
      </c>
      <c r="E390" s="57" t="s">
        <v>1456</v>
      </c>
      <c r="F390" s="58" t="s">
        <v>1457</v>
      </c>
      <c r="G390" s="97">
        <v>20014666.670000002</v>
      </c>
      <c r="H390" s="73">
        <v>20014666.670000002</v>
      </c>
      <c r="I390" s="73">
        <v>0</v>
      </c>
      <c r="J390" s="74">
        <v>0</v>
      </c>
      <c r="K390" s="63">
        <v>0</v>
      </c>
      <c r="L390" s="63">
        <v>2051165.75</v>
      </c>
      <c r="M390" s="63">
        <v>4391477.07</v>
      </c>
      <c r="N390" s="63">
        <v>4391477.07</v>
      </c>
      <c r="O390" s="63">
        <v>8782954.1400000006</v>
      </c>
      <c r="P390" s="63">
        <v>397592.64</v>
      </c>
      <c r="Q390" s="63">
        <v>0</v>
      </c>
      <c r="R390" s="63">
        <v>0</v>
      </c>
      <c r="ALN390" s="6"/>
    </row>
    <row r="391" spans="1:1002" ht="36.6" customHeight="1" x14ac:dyDescent="0.25">
      <c r="A391" s="75" t="s">
        <v>1576</v>
      </c>
      <c r="B391" s="76" t="s">
        <v>115</v>
      </c>
      <c r="C391" s="76" t="s">
        <v>44</v>
      </c>
      <c r="D391" s="76" t="s">
        <v>45</v>
      </c>
      <c r="E391" s="57" t="s">
        <v>1577</v>
      </c>
      <c r="F391" s="58" t="s">
        <v>1578</v>
      </c>
      <c r="G391" s="97">
        <v>7393422.04</v>
      </c>
      <c r="H391" s="73">
        <v>7393422.04</v>
      </c>
      <c r="I391" s="73">
        <v>0</v>
      </c>
      <c r="J391" s="74">
        <v>0</v>
      </c>
      <c r="K391" s="63">
        <v>90664.12</v>
      </c>
      <c r="L391" s="63">
        <v>482057.02</v>
      </c>
      <c r="M391" s="63">
        <v>1874042.85</v>
      </c>
      <c r="N391" s="63">
        <v>2079952.13</v>
      </c>
      <c r="O391" s="63">
        <v>1478686.04</v>
      </c>
      <c r="P391" s="63">
        <v>1388019.88</v>
      </c>
      <c r="Q391" s="63">
        <v>0</v>
      </c>
      <c r="R391" s="63">
        <v>0</v>
      </c>
      <c r="ALN391" s="6"/>
    </row>
    <row r="392" spans="1:1002" ht="36.6" customHeight="1" x14ac:dyDescent="0.25">
      <c r="A392" s="75" t="s">
        <v>1423</v>
      </c>
      <c r="B392" s="76" t="s">
        <v>115</v>
      </c>
      <c r="C392" s="76" t="s">
        <v>44</v>
      </c>
      <c r="D392" s="76" t="s">
        <v>45</v>
      </c>
      <c r="E392" s="57" t="s">
        <v>1424</v>
      </c>
      <c r="F392" s="58" t="s">
        <v>1425</v>
      </c>
      <c r="G392" s="97">
        <v>5250000</v>
      </c>
      <c r="H392" s="73">
        <v>5250000</v>
      </c>
      <c r="I392" s="73">
        <v>0</v>
      </c>
      <c r="J392" s="74">
        <v>0</v>
      </c>
      <c r="K392" s="63">
        <v>872302.31</v>
      </c>
      <c r="L392" s="63">
        <v>342304.29</v>
      </c>
      <c r="M392" s="63">
        <v>1330740.71</v>
      </c>
      <c r="N392" s="63">
        <v>1476955</v>
      </c>
      <c r="O392" s="63">
        <v>1050000</v>
      </c>
      <c r="P392" s="63">
        <v>177697.69</v>
      </c>
      <c r="Q392" s="63">
        <v>0</v>
      </c>
      <c r="R392" s="63">
        <v>0</v>
      </c>
      <c r="ALN392" s="6"/>
    </row>
    <row r="393" spans="1:1002" ht="36.6" customHeight="1" x14ac:dyDescent="0.25">
      <c r="A393" s="75" t="s">
        <v>1564</v>
      </c>
      <c r="B393" s="76" t="s">
        <v>115</v>
      </c>
      <c r="C393" s="76" t="s">
        <v>44</v>
      </c>
      <c r="D393" s="76" t="s">
        <v>45</v>
      </c>
      <c r="E393" s="57" t="s">
        <v>1565</v>
      </c>
      <c r="F393" s="58" t="s">
        <v>1566</v>
      </c>
      <c r="G393" s="97">
        <v>969395.92</v>
      </c>
      <c r="H393" s="73">
        <v>969395.92</v>
      </c>
      <c r="I393" s="73">
        <v>0</v>
      </c>
      <c r="J393" s="74">
        <v>0</v>
      </c>
      <c r="K393" s="63">
        <v>36157.919999999998</v>
      </c>
      <c r="L393" s="63">
        <v>84274.01</v>
      </c>
      <c r="M393" s="63">
        <v>327623.28999999998</v>
      </c>
      <c r="N393" s="63">
        <v>298992.62</v>
      </c>
      <c r="O393" s="63">
        <v>222348.08</v>
      </c>
      <c r="P393" s="63">
        <v>0</v>
      </c>
      <c r="Q393" s="63">
        <v>0</v>
      </c>
      <c r="R393" s="63">
        <v>0</v>
      </c>
      <c r="ALN393" s="6"/>
    </row>
    <row r="394" spans="1:1002" ht="36.6" customHeight="1" x14ac:dyDescent="0.25">
      <c r="A394" s="75" t="s">
        <v>1217</v>
      </c>
      <c r="B394" s="76" t="s">
        <v>115</v>
      </c>
      <c r="C394" s="76" t="s">
        <v>44</v>
      </c>
      <c r="D394" s="76" t="s">
        <v>45</v>
      </c>
      <c r="E394" s="57" t="s">
        <v>1218</v>
      </c>
      <c r="F394" s="58" t="s">
        <v>1219</v>
      </c>
      <c r="G394" s="97">
        <v>32300000</v>
      </c>
      <c r="H394" s="73">
        <v>32300000</v>
      </c>
      <c r="I394" s="73">
        <v>0</v>
      </c>
      <c r="J394" s="74">
        <v>0</v>
      </c>
      <c r="K394" s="63">
        <v>0</v>
      </c>
      <c r="L394" s="63">
        <v>0</v>
      </c>
      <c r="M394" s="63">
        <v>2067200</v>
      </c>
      <c r="N394" s="63">
        <v>9690000</v>
      </c>
      <c r="O394" s="63">
        <v>14535000</v>
      </c>
      <c r="P394" s="63">
        <v>6007800</v>
      </c>
      <c r="Q394" s="63">
        <v>0</v>
      </c>
      <c r="R394" s="63">
        <v>0</v>
      </c>
      <c r="ALN394" s="6"/>
    </row>
    <row r="395" spans="1:1002" ht="36.6" customHeight="1" x14ac:dyDescent="0.25">
      <c r="A395" s="75" t="s">
        <v>1555</v>
      </c>
      <c r="B395" s="76" t="s">
        <v>115</v>
      </c>
      <c r="C395" s="76" t="s">
        <v>44</v>
      </c>
      <c r="D395" s="76" t="s">
        <v>45</v>
      </c>
      <c r="E395" s="57" t="s">
        <v>1556</v>
      </c>
      <c r="F395" s="58" t="s">
        <v>1557</v>
      </c>
      <c r="G395" s="97">
        <v>37191507.060000002</v>
      </c>
      <c r="H395" s="73">
        <v>37191507.060000002</v>
      </c>
      <c r="I395" s="73">
        <v>0</v>
      </c>
      <c r="J395" s="74">
        <v>0</v>
      </c>
      <c r="K395" s="63">
        <v>0</v>
      </c>
      <c r="L395" s="63">
        <v>512424.73</v>
      </c>
      <c r="M395" s="63">
        <v>7297876.7699999996</v>
      </c>
      <c r="N395" s="63">
        <v>11157452.119999999</v>
      </c>
      <c r="O395" s="63">
        <v>13155454.119999999</v>
      </c>
      <c r="P395" s="63">
        <v>5068299.32</v>
      </c>
      <c r="Q395" s="63">
        <v>0</v>
      </c>
      <c r="R395" s="63">
        <v>0</v>
      </c>
      <c r="ALN395" s="6"/>
    </row>
    <row r="396" spans="1:1002" ht="36.6" customHeight="1" x14ac:dyDescent="0.25">
      <c r="A396" s="75" t="s">
        <v>1211</v>
      </c>
      <c r="B396" s="76" t="s">
        <v>115</v>
      </c>
      <c r="C396" s="76" t="s">
        <v>44</v>
      </c>
      <c r="D396" s="76" t="s">
        <v>45</v>
      </c>
      <c r="E396" s="57" t="s">
        <v>1212</v>
      </c>
      <c r="F396" s="58" t="s">
        <v>1213</v>
      </c>
      <c r="G396" s="97">
        <v>18772764.629999999</v>
      </c>
      <c r="H396" s="73">
        <v>18772764.629999999</v>
      </c>
      <c r="I396" s="73">
        <v>0</v>
      </c>
      <c r="J396" s="74">
        <v>0</v>
      </c>
      <c r="K396" s="63">
        <v>0</v>
      </c>
      <c r="L396" s="63">
        <v>0</v>
      </c>
      <c r="M396" s="63">
        <v>1201456.94</v>
      </c>
      <c r="N396" s="63">
        <v>5631829.3899999997</v>
      </c>
      <c r="O396" s="63">
        <v>8447744.0800000001</v>
      </c>
      <c r="P396" s="63">
        <v>3491734.22</v>
      </c>
      <c r="Q396" s="63">
        <v>0</v>
      </c>
      <c r="R396" s="63">
        <v>0</v>
      </c>
      <c r="ALN396" s="6"/>
    </row>
    <row r="397" spans="1:1002" ht="36.6" customHeight="1" x14ac:dyDescent="0.25">
      <c r="A397" s="75" t="s">
        <v>1558</v>
      </c>
      <c r="B397" s="76" t="s">
        <v>115</v>
      </c>
      <c r="C397" s="76" t="s">
        <v>44</v>
      </c>
      <c r="D397" s="76" t="s">
        <v>45</v>
      </c>
      <c r="E397" s="57" t="s">
        <v>1559</v>
      </c>
      <c r="F397" s="58" t="s">
        <v>1560</v>
      </c>
      <c r="G397" s="97">
        <v>2450000</v>
      </c>
      <c r="H397" s="73">
        <v>2450000</v>
      </c>
      <c r="I397" s="73">
        <v>0</v>
      </c>
      <c r="J397" s="74">
        <v>0</v>
      </c>
      <c r="K397" s="63">
        <v>12676.57</v>
      </c>
      <c r="L397" s="63">
        <v>212989.22</v>
      </c>
      <c r="M397" s="63">
        <v>828016.02</v>
      </c>
      <c r="N397" s="63">
        <v>755661.76</v>
      </c>
      <c r="O397" s="63">
        <v>640656.43000000005</v>
      </c>
      <c r="P397" s="63">
        <v>0</v>
      </c>
      <c r="Q397" s="63">
        <v>0</v>
      </c>
      <c r="R397" s="63">
        <v>0</v>
      </c>
      <c r="ALN397" s="6"/>
    </row>
    <row r="398" spans="1:1002" ht="36.6" customHeight="1" x14ac:dyDescent="0.25">
      <c r="A398" s="75" t="s">
        <v>1552</v>
      </c>
      <c r="B398" s="76" t="s">
        <v>115</v>
      </c>
      <c r="C398" s="76" t="s">
        <v>44</v>
      </c>
      <c r="D398" s="76" t="s">
        <v>45</v>
      </c>
      <c r="E398" s="57" t="s">
        <v>1553</v>
      </c>
      <c r="F398" s="58" t="s">
        <v>1554</v>
      </c>
      <c r="G398" s="97">
        <v>1900000</v>
      </c>
      <c r="H398" s="73">
        <v>1900000</v>
      </c>
      <c r="I398" s="73">
        <v>0</v>
      </c>
      <c r="J398" s="74">
        <v>0</v>
      </c>
      <c r="K398" s="63">
        <v>513749.58</v>
      </c>
      <c r="L398" s="63">
        <v>158092.93</v>
      </c>
      <c r="M398" s="63">
        <v>642135.62</v>
      </c>
      <c r="N398" s="63">
        <v>586021.87</v>
      </c>
      <c r="O398" s="63">
        <v>0</v>
      </c>
      <c r="P398" s="63">
        <v>0</v>
      </c>
      <c r="Q398" s="63">
        <v>0</v>
      </c>
      <c r="R398" s="63">
        <v>0</v>
      </c>
      <c r="ALN398" s="6"/>
    </row>
    <row r="399" spans="1:1002" ht="36.6" customHeight="1" x14ac:dyDescent="0.25">
      <c r="A399" s="75" t="s">
        <v>1205</v>
      </c>
      <c r="B399" s="76" t="s">
        <v>115</v>
      </c>
      <c r="C399" s="76" t="s">
        <v>44</v>
      </c>
      <c r="D399" s="76" t="s">
        <v>45</v>
      </c>
      <c r="E399" s="57" t="s">
        <v>1206</v>
      </c>
      <c r="F399" s="58" t="s">
        <v>1207</v>
      </c>
      <c r="G399" s="97">
        <v>17124750</v>
      </c>
      <c r="H399" s="73">
        <v>17124750</v>
      </c>
      <c r="I399" s="73">
        <v>0</v>
      </c>
      <c r="J399" s="74">
        <v>0</v>
      </c>
      <c r="K399" s="63">
        <v>0</v>
      </c>
      <c r="L399" s="63">
        <v>0</v>
      </c>
      <c r="M399" s="63">
        <v>1095984</v>
      </c>
      <c r="N399" s="63">
        <v>5137425</v>
      </c>
      <c r="O399" s="63">
        <v>7706137.5</v>
      </c>
      <c r="P399" s="63">
        <v>3185203.5</v>
      </c>
      <c r="Q399" s="63">
        <v>0</v>
      </c>
      <c r="R399" s="63">
        <v>0</v>
      </c>
      <c r="ALN399" s="6"/>
    </row>
    <row r="400" spans="1:1002" ht="36.6" customHeight="1" x14ac:dyDescent="0.25">
      <c r="A400" s="75" t="s">
        <v>1214</v>
      </c>
      <c r="B400" s="76" t="s">
        <v>115</v>
      </c>
      <c r="C400" s="76" t="s">
        <v>44</v>
      </c>
      <c r="D400" s="76" t="s">
        <v>45</v>
      </c>
      <c r="E400" s="57" t="s">
        <v>1215</v>
      </c>
      <c r="F400" s="58" t="s">
        <v>1216</v>
      </c>
      <c r="G400" s="97">
        <v>24906607.649999999</v>
      </c>
      <c r="H400" s="73">
        <v>24906607.649999999</v>
      </c>
      <c r="I400" s="73">
        <v>0</v>
      </c>
      <c r="J400" s="74">
        <v>0</v>
      </c>
      <c r="K400" s="63">
        <v>0</v>
      </c>
      <c r="L400" s="63">
        <v>0</v>
      </c>
      <c r="M400" s="63">
        <v>1594022.89</v>
      </c>
      <c r="N400" s="63">
        <v>7471982.2999999998</v>
      </c>
      <c r="O400" s="63">
        <v>11207973.439999999</v>
      </c>
      <c r="P400" s="63">
        <v>4632629.0199999996</v>
      </c>
      <c r="Q400" s="63">
        <v>0</v>
      </c>
      <c r="R400" s="63">
        <v>0</v>
      </c>
      <c r="ALN400" s="6"/>
    </row>
    <row r="401" spans="1:1002" ht="36.6" customHeight="1" x14ac:dyDescent="0.25">
      <c r="A401" s="75" t="s">
        <v>1561</v>
      </c>
      <c r="B401" s="76" t="s">
        <v>115</v>
      </c>
      <c r="C401" s="76" t="s">
        <v>44</v>
      </c>
      <c r="D401" s="76" t="s">
        <v>45</v>
      </c>
      <c r="E401" s="57" t="s">
        <v>1562</v>
      </c>
      <c r="F401" s="58" t="s">
        <v>1563</v>
      </c>
      <c r="G401" s="97">
        <v>19200000</v>
      </c>
      <c r="H401" s="73">
        <v>19200000</v>
      </c>
      <c r="I401" s="73">
        <v>0</v>
      </c>
      <c r="J401" s="74">
        <v>0</v>
      </c>
      <c r="K401" s="63">
        <v>21956.15</v>
      </c>
      <c r="L401" s="63">
        <v>1001484.54</v>
      </c>
      <c r="M401" s="63">
        <v>3893367.1</v>
      </c>
      <c r="N401" s="63">
        <v>4321148.3600000003</v>
      </c>
      <c r="O401" s="63">
        <v>3072000</v>
      </c>
      <c r="P401" s="63">
        <v>3840000</v>
      </c>
      <c r="Q401" s="63">
        <v>3050043.85</v>
      </c>
      <c r="R401" s="63">
        <v>0</v>
      </c>
      <c r="ALN401" s="6"/>
    </row>
    <row r="402" spans="1:1002" ht="36.6" customHeight="1" x14ac:dyDescent="0.25">
      <c r="A402" s="75" t="s">
        <v>1208</v>
      </c>
      <c r="B402" s="76" t="s">
        <v>115</v>
      </c>
      <c r="C402" s="76" t="s">
        <v>44</v>
      </c>
      <c r="D402" s="76" t="s">
        <v>45</v>
      </c>
      <c r="E402" s="57" t="s">
        <v>1209</v>
      </c>
      <c r="F402" s="58" t="s">
        <v>1210</v>
      </c>
      <c r="G402" s="97">
        <v>24081433.16</v>
      </c>
      <c r="H402" s="73">
        <v>24081433.16</v>
      </c>
      <c r="I402" s="73">
        <v>0</v>
      </c>
      <c r="J402" s="74">
        <v>0</v>
      </c>
      <c r="K402" s="63">
        <v>0</v>
      </c>
      <c r="L402" s="63">
        <v>0</v>
      </c>
      <c r="M402" s="63">
        <v>1541211.72</v>
      </c>
      <c r="N402" s="63">
        <v>7224429.9500000002</v>
      </c>
      <c r="O402" s="63">
        <v>10836644.92</v>
      </c>
      <c r="P402" s="63">
        <v>4479146.57</v>
      </c>
      <c r="Q402" s="63">
        <v>0</v>
      </c>
      <c r="R402" s="63">
        <v>0</v>
      </c>
      <c r="ALN402" s="6"/>
    </row>
    <row r="403" spans="1:1002" ht="36.6" customHeight="1" x14ac:dyDescent="0.25">
      <c r="A403" s="75" t="s">
        <v>1315</v>
      </c>
      <c r="B403" s="76" t="s">
        <v>115</v>
      </c>
      <c r="C403" s="76" t="s">
        <v>44</v>
      </c>
      <c r="D403" s="76" t="s">
        <v>45</v>
      </c>
      <c r="E403" s="57" t="s">
        <v>1316</v>
      </c>
      <c r="F403" s="58" t="s">
        <v>1317</v>
      </c>
      <c r="G403" s="97">
        <v>4160000</v>
      </c>
      <c r="H403" s="73">
        <v>4160000</v>
      </c>
      <c r="I403" s="73">
        <v>0</v>
      </c>
      <c r="J403" s="74">
        <v>0</v>
      </c>
      <c r="K403" s="63">
        <v>38934.78</v>
      </c>
      <c r="L403" s="63">
        <v>271235.40000000002</v>
      </c>
      <c r="M403" s="63">
        <v>1054453.5900000001</v>
      </c>
      <c r="N403" s="63">
        <v>1170311.01</v>
      </c>
      <c r="O403" s="63">
        <v>832000</v>
      </c>
      <c r="P403" s="63">
        <v>793065.22</v>
      </c>
      <c r="Q403" s="63">
        <v>0</v>
      </c>
      <c r="R403" s="63">
        <v>0</v>
      </c>
      <c r="ALN403" s="6"/>
    </row>
    <row r="404" spans="1:1002" ht="36.6" customHeight="1" x14ac:dyDescent="0.25">
      <c r="A404" s="75" t="s">
        <v>114</v>
      </c>
      <c r="B404" s="76" t="s">
        <v>115</v>
      </c>
      <c r="C404" s="76" t="s">
        <v>44</v>
      </c>
      <c r="D404" s="76" t="s">
        <v>45</v>
      </c>
      <c r="E404" s="57" t="s">
        <v>116</v>
      </c>
      <c r="F404" s="58" t="s">
        <v>117</v>
      </c>
      <c r="G404" s="97">
        <v>40025682.969999999</v>
      </c>
      <c r="H404" s="73">
        <v>40025682.969999999</v>
      </c>
      <c r="I404" s="73">
        <v>0</v>
      </c>
      <c r="J404" s="74">
        <v>0</v>
      </c>
      <c r="K404" s="63">
        <v>0</v>
      </c>
      <c r="L404" s="63">
        <v>2609707.33</v>
      </c>
      <c r="M404" s="63">
        <v>10145487.32</v>
      </c>
      <c r="N404" s="63">
        <v>11260216.35</v>
      </c>
      <c r="O404" s="63">
        <v>8005137</v>
      </c>
      <c r="P404" s="63">
        <v>8005134.9699999997</v>
      </c>
      <c r="Q404" s="63">
        <v>0</v>
      </c>
      <c r="R404" s="63">
        <v>0</v>
      </c>
      <c r="ALN404" s="6"/>
    </row>
    <row r="405" spans="1:1002" ht="36.6" customHeight="1" x14ac:dyDescent="0.25">
      <c r="A405" s="75" t="s">
        <v>1303</v>
      </c>
      <c r="B405" s="76" t="s">
        <v>115</v>
      </c>
      <c r="C405" s="76" t="s">
        <v>44</v>
      </c>
      <c r="D405" s="76" t="s">
        <v>45</v>
      </c>
      <c r="E405" s="57" t="s">
        <v>1304</v>
      </c>
      <c r="F405" s="58" t="s">
        <v>1305</v>
      </c>
      <c r="G405" s="97">
        <v>4823000</v>
      </c>
      <c r="H405" s="73">
        <v>4823000</v>
      </c>
      <c r="I405" s="73">
        <v>0</v>
      </c>
      <c r="J405" s="74">
        <v>0</v>
      </c>
      <c r="K405" s="63">
        <v>12881.5</v>
      </c>
      <c r="L405" s="63">
        <v>314463.53999999998</v>
      </c>
      <c r="M405" s="63">
        <v>1222507.1299999999</v>
      </c>
      <c r="N405" s="63">
        <v>1356829.33</v>
      </c>
      <c r="O405" s="63">
        <v>964600</v>
      </c>
      <c r="P405" s="63">
        <v>951718.5</v>
      </c>
      <c r="Q405" s="63">
        <v>0</v>
      </c>
      <c r="R405" s="63">
        <v>0</v>
      </c>
      <c r="ALN405" s="6"/>
    </row>
    <row r="406" spans="1:1002" ht="36.6" customHeight="1" x14ac:dyDescent="0.25">
      <c r="A406" s="75" t="s">
        <v>1570</v>
      </c>
      <c r="B406" s="76" t="s">
        <v>115</v>
      </c>
      <c r="C406" s="76" t="s">
        <v>44</v>
      </c>
      <c r="D406" s="76" t="s">
        <v>45</v>
      </c>
      <c r="E406" s="57" t="s">
        <v>1571</v>
      </c>
      <c r="F406" s="58" t="s">
        <v>1572</v>
      </c>
      <c r="G406" s="97">
        <v>13090000</v>
      </c>
      <c r="H406" s="73">
        <v>13090000</v>
      </c>
      <c r="I406" s="73">
        <v>0</v>
      </c>
      <c r="J406" s="74">
        <v>0</v>
      </c>
      <c r="K406" s="63">
        <v>29295.18</v>
      </c>
      <c r="L406" s="63">
        <v>682782.95</v>
      </c>
      <c r="M406" s="63">
        <v>2654384.13</v>
      </c>
      <c r="N406" s="63">
        <v>2946032.92</v>
      </c>
      <c r="O406" s="63">
        <v>2094400</v>
      </c>
      <c r="P406" s="63">
        <v>2618000</v>
      </c>
      <c r="Q406" s="63">
        <v>2065104.82</v>
      </c>
      <c r="R406" s="63">
        <v>0</v>
      </c>
      <c r="ALN406" s="6"/>
    </row>
    <row r="407" spans="1:1002" ht="36.6" customHeight="1" x14ac:dyDescent="0.25">
      <c r="A407" s="75" t="s">
        <v>367</v>
      </c>
      <c r="B407" s="76" t="s">
        <v>368</v>
      </c>
      <c r="C407" s="76" t="s">
        <v>44</v>
      </c>
      <c r="D407" s="76" t="s">
        <v>369</v>
      </c>
      <c r="E407" s="57" t="s">
        <v>370</v>
      </c>
      <c r="F407" s="58" t="s">
        <v>371</v>
      </c>
      <c r="G407" s="97">
        <v>729545943.35000002</v>
      </c>
      <c r="H407" s="73">
        <v>121000000</v>
      </c>
      <c r="I407" s="73">
        <v>608545943.35000002</v>
      </c>
      <c r="J407" s="74">
        <v>0</v>
      </c>
      <c r="K407" s="63">
        <v>35307296.770000003</v>
      </c>
      <c r="L407" s="63">
        <v>25192703.23</v>
      </c>
      <c r="M407" s="63">
        <v>42350000</v>
      </c>
      <c r="N407" s="63">
        <v>12100000</v>
      </c>
      <c r="O407" s="63">
        <v>6050000</v>
      </c>
      <c r="P407" s="63">
        <v>0</v>
      </c>
      <c r="Q407" s="63">
        <v>0</v>
      </c>
      <c r="R407" s="63">
        <v>0</v>
      </c>
      <c r="ALN407" s="6"/>
    </row>
    <row r="408" spans="1:1002" ht="36.6" customHeight="1" x14ac:dyDescent="0.25">
      <c r="A408" s="75" t="s">
        <v>1450</v>
      </c>
      <c r="B408" s="76" t="s">
        <v>353</v>
      </c>
      <c r="C408" s="76" t="s">
        <v>44</v>
      </c>
      <c r="D408" s="76" t="s">
        <v>45</v>
      </c>
      <c r="E408" s="57" t="s">
        <v>1451</v>
      </c>
      <c r="F408" s="58" t="s">
        <v>1452</v>
      </c>
      <c r="G408" s="97">
        <v>72606950.270000011</v>
      </c>
      <c r="H408" s="73">
        <v>25000000</v>
      </c>
      <c r="I408" s="73">
        <v>47606950.270000011</v>
      </c>
      <c r="J408" s="74">
        <v>0</v>
      </c>
      <c r="K408" s="63">
        <v>0</v>
      </c>
      <c r="L408" s="63">
        <v>2424063.4300000002</v>
      </c>
      <c r="M408" s="63">
        <v>9090138.8599999994</v>
      </c>
      <c r="N408" s="63">
        <v>8706169.6899999995</v>
      </c>
      <c r="O408" s="63">
        <v>1529076.53</v>
      </c>
      <c r="P408" s="63">
        <v>3250551.49</v>
      </c>
      <c r="Q408" s="63">
        <v>0</v>
      </c>
      <c r="R408" s="63">
        <v>0</v>
      </c>
      <c r="ALN408" s="6"/>
    </row>
    <row r="409" spans="1:1002" ht="36.6" customHeight="1" x14ac:dyDescent="0.25">
      <c r="A409" s="75" t="s">
        <v>1757</v>
      </c>
      <c r="B409" s="76" t="s">
        <v>2101</v>
      </c>
      <c r="C409" s="76" t="s">
        <v>44</v>
      </c>
      <c r="D409" s="76" t="s">
        <v>1455</v>
      </c>
      <c r="E409" s="57" t="s">
        <v>1758</v>
      </c>
      <c r="F409" s="58" t="s">
        <v>1759</v>
      </c>
      <c r="G409" s="97">
        <v>1150000</v>
      </c>
      <c r="H409" s="73">
        <v>1150000</v>
      </c>
      <c r="I409" s="73">
        <v>0</v>
      </c>
      <c r="J409" s="74">
        <v>0</v>
      </c>
      <c r="K409" s="63">
        <v>28833.37</v>
      </c>
      <c r="L409" s="63">
        <v>896933.33</v>
      </c>
      <c r="M409" s="63">
        <v>224233.3</v>
      </c>
      <c r="N409" s="63">
        <v>0</v>
      </c>
      <c r="O409" s="63">
        <v>0</v>
      </c>
      <c r="P409" s="63">
        <v>0</v>
      </c>
      <c r="Q409" s="63">
        <v>0</v>
      </c>
      <c r="R409" s="63">
        <v>0</v>
      </c>
      <c r="ALN409" s="6"/>
    </row>
    <row r="410" spans="1:1002" ht="36.6" customHeight="1" x14ac:dyDescent="0.25">
      <c r="A410" s="75" t="s">
        <v>1760</v>
      </c>
      <c r="B410" s="76" t="s">
        <v>2101</v>
      </c>
      <c r="C410" s="76" t="s">
        <v>44</v>
      </c>
      <c r="D410" s="76" t="s">
        <v>1455</v>
      </c>
      <c r="E410" s="57" t="s">
        <v>1761</v>
      </c>
      <c r="F410" s="58" t="s">
        <v>1762</v>
      </c>
      <c r="G410" s="97">
        <v>450000</v>
      </c>
      <c r="H410" s="73">
        <v>450000</v>
      </c>
      <c r="I410" s="73">
        <v>0</v>
      </c>
      <c r="J410" s="74">
        <v>0</v>
      </c>
      <c r="K410" s="63">
        <v>13624.81</v>
      </c>
      <c r="L410" s="63">
        <v>349100.15</v>
      </c>
      <c r="M410" s="63">
        <v>87275.04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ALN410" s="6"/>
    </row>
    <row r="411" spans="1:1002" ht="36.6" customHeight="1" x14ac:dyDescent="0.25">
      <c r="A411" s="75" t="s">
        <v>1763</v>
      </c>
      <c r="B411" s="76" t="s">
        <v>2101</v>
      </c>
      <c r="C411" s="76" t="s">
        <v>44</v>
      </c>
      <c r="D411" s="76" t="s">
        <v>1455</v>
      </c>
      <c r="E411" s="57" t="s">
        <v>1764</v>
      </c>
      <c r="F411" s="58" t="s">
        <v>1765</v>
      </c>
      <c r="G411" s="97">
        <v>2700000</v>
      </c>
      <c r="H411" s="73">
        <v>2700000</v>
      </c>
      <c r="I411" s="73">
        <v>0</v>
      </c>
      <c r="J411" s="74">
        <v>0</v>
      </c>
      <c r="K411" s="63">
        <v>116124.77</v>
      </c>
      <c r="L411" s="63">
        <v>2053200</v>
      </c>
      <c r="M411" s="63">
        <v>513300</v>
      </c>
      <c r="N411" s="63">
        <v>17375.23</v>
      </c>
      <c r="O411" s="63">
        <v>0</v>
      </c>
      <c r="P411" s="63">
        <v>0</v>
      </c>
      <c r="Q411" s="63">
        <v>0</v>
      </c>
      <c r="R411" s="63">
        <v>0</v>
      </c>
      <c r="ALN411" s="6"/>
    </row>
    <row r="412" spans="1:1002" ht="36.6" customHeight="1" x14ac:dyDescent="0.25">
      <c r="A412" s="75" t="s">
        <v>1766</v>
      </c>
      <c r="B412" s="76" t="s">
        <v>2101</v>
      </c>
      <c r="C412" s="76" t="s">
        <v>44</v>
      </c>
      <c r="D412" s="76" t="s">
        <v>1455</v>
      </c>
      <c r="E412" s="57" t="s">
        <v>1767</v>
      </c>
      <c r="F412" s="58" t="s">
        <v>1768</v>
      </c>
      <c r="G412" s="97">
        <v>900000</v>
      </c>
      <c r="H412" s="73">
        <v>900000</v>
      </c>
      <c r="I412" s="73">
        <v>0</v>
      </c>
      <c r="J412" s="74">
        <v>0</v>
      </c>
      <c r="K412" s="63">
        <v>11729.66</v>
      </c>
      <c r="L412" s="63">
        <v>701232.54</v>
      </c>
      <c r="M412" s="63">
        <v>175308.14</v>
      </c>
      <c r="N412" s="63">
        <v>11729.66</v>
      </c>
      <c r="O412" s="63">
        <v>0</v>
      </c>
      <c r="P412" s="63">
        <v>0</v>
      </c>
      <c r="Q412" s="63">
        <v>0</v>
      </c>
      <c r="R412" s="63">
        <v>0</v>
      </c>
      <c r="ALN412" s="6"/>
    </row>
    <row r="413" spans="1:1002" ht="36.6" customHeight="1" x14ac:dyDescent="0.25">
      <c r="A413" s="75" t="s">
        <v>1775</v>
      </c>
      <c r="B413" s="76" t="s">
        <v>2101</v>
      </c>
      <c r="C413" s="76" t="s">
        <v>44</v>
      </c>
      <c r="D413" s="76" t="s">
        <v>1455</v>
      </c>
      <c r="E413" s="57" t="s">
        <v>1776</v>
      </c>
      <c r="F413" s="58" t="s">
        <v>1777</v>
      </c>
      <c r="G413" s="97">
        <v>402600</v>
      </c>
      <c r="H413" s="73">
        <v>402600</v>
      </c>
      <c r="I413" s="73">
        <v>0</v>
      </c>
      <c r="J413" s="74">
        <v>0</v>
      </c>
      <c r="K413" s="63">
        <v>0</v>
      </c>
      <c r="L413" s="63">
        <v>309248.86</v>
      </c>
      <c r="M413" s="63">
        <v>77312.22</v>
      </c>
      <c r="N413" s="63">
        <v>0</v>
      </c>
      <c r="O413" s="63">
        <v>16038.92</v>
      </c>
      <c r="P413" s="63">
        <v>0</v>
      </c>
      <c r="Q413" s="63">
        <v>0</v>
      </c>
      <c r="R413" s="63">
        <v>0</v>
      </c>
      <c r="ALN413" s="6"/>
    </row>
    <row r="414" spans="1:1002" ht="36.6" customHeight="1" x14ac:dyDescent="0.25">
      <c r="A414" s="75" t="s">
        <v>1778</v>
      </c>
      <c r="B414" s="76" t="s">
        <v>2101</v>
      </c>
      <c r="C414" s="76" t="s">
        <v>44</v>
      </c>
      <c r="D414" s="76" t="s">
        <v>1455</v>
      </c>
      <c r="E414" s="57" t="s">
        <v>1779</v>
      </c>
      <c r="F414" s="58" t="s">
        <v>1780</v>
      </c>
      <c r="G414" s="97">
        <v>2200000</v>
      </c>
      <c r="H414" s="73">
        <v>2200000</v>
      </c>
      <c r="I414" s="73">
        <v>0</v>
      </c>
      <c r="J414" s="74">
        <v>0</v>
      </c>
      <c r="K414" s="63">
        <v>0</v>
      </c>
      <c r="L414" s="63">
        <v>1748000</v>
      </c>
      <c r="M414" s="63">
        <v>437000</v>
      </c>
      <c r="N414" s="63">
        <v>15000</v>
      </c>
      <c r="O414" s="63">
        <v>0</v>
      </c>
      <c r="P414" s="63">
        <v>0</v>
      </c>
      <c r="Q414" s="63">
        <v>0</v>
      </c>
      <c r="R414" s="63">
        <v>0</v>
      </c>
      <c r="ALN414" s="6"/>
    </row>
    <row r="415" spans="1:1002" ht="36.6" customHeight="1" x14ac:dyDescent="0.25">
      <c r="A415" s="75" t="s">
        <v>1769</v>
      </c>
      <c r="B415" s="76" t="s">
        <v>2101</v>
      </c>
      <c r="C415" s="76" t="s">
        <v>44</v>
      </c>
      <c r="D415" s="76" t="s">
        <v>1455</v>
      </c>
      <c r="E415" s="57" t="s">
        <v>1770</v>
      </c>
      <c r="F415" s="58" t="s">
        <v>1771</v>
      </c>
      <c r="G415" s="97">
        <v>2450000</v>
      </c>
      <c r="H415" s="73">
        <v>2450000</v>
      </c>
      <c r="I415" s="73">
        <v>0</v>
      </c>
      <c r="J415" s="74">
        <v>0</v>
      </c>
      <c r="K415" s="63">
        <v>25223.74</v>
      </c>
      <c r="L415" s="63">
        <v>1919642.01</v>
      </c>
      <c r="M415" s="63">
        <v>479910.5</v>
      </c>
      <c r="N415" s="63">
        <v>25223.75</v>
      </c>
      <c r="O415" s="63">
        <v>0</v>
      </c>
      <c r="P415" s="63">
        <v>0</v>
      </c>
      <c r="Q415" s="63">
        <v>0</v>
      </c>
      <c r="R415" s="63">
        <v>0</v>
      </c>
      <c r="ALN415" s="6"/>
    </row>
    <row r="416" spans="1:1002" ht="36.6" customHeight="1" x14ac:dyDescent="0.25">
      <c r="A416" s="75" t="s">
        <v>1647</v>
      </c>
      <c r="B416" s="76" t="s">
        <v>2101</v>
      </c>
      <c r="C416" s="76" t="s">
        <v>44</v>
      </c>
      <c r="D416" s="76" t="s">
        <v>1455</v>
      </c>
      <c r="E416" s="57" t="s">
        <v>1649</v>
      </c>
      <c r="F416" s="58" t="s">
        <v>1650</v>
      </c>
      <c r="G416" s="97">
        <v>3000000</v>
      </c>
      <c r="H416" s="73">
        <v>3000000</v>
      </c>
      <c r="I416" s="73">
        <v>0</v>
      </c>
      <c r="J416" s="74">
        <v>0</v>
      </c>
      <c r="K416" s="63">
        <v>0</v>
      </c>
      <c r="L416" s="63">
        <v>2304000</v>
      </c>
      <c r="M416" s="63">
        <v>576000</v>
      </c>
      <c r="N416" s="63">
        <v>120000</v>
      </c>
      <c r="O416" s="63">
        <v>0</v>
      </c>
      <c r="P416" s="63">
        <v>0</v>
      </c>
      <c r="Q416" s="63">
        <v>0</v>
      </c>
      <c r="R416" s="63">
        <v>0</v>
      </c>
      <c r="ALN416" s="6"/>
    </row>
    <row r="417" spans="1:1002" ht="36.6" customHeight="1" x14ac:dyDescent="0.25">
      <c r="A417" s="75" t="s">
        <v>1432</v>
      </c>
      <c r="B417" s="76" t="s">
        <v>2102</v>
      </c>
      <c r="C417" s="76" t="s">
        <v>44</v>
      </c>
      <c r="D417" s="76" t="s">
        <v>45</v>
      </c>
      <c r="E417" s="57" t="s">
        <v>1433</v>
      </c>
      <c r="F417" s="58" t="s">
        <v>1434</v>
      </c>
      <c r="G417" s="97">
        <v>2500000</v>
      </c>
      <c r="H417" s="73">
        <v>2500000</v>
      </c>
      <c r="I417" s="73">
        <v>0</v>
      </c>
      <c r="J417" s="74">
        <v>0</v>
      </c>
      <c r="K417" s="63">
        <v>0</v>
      </c>
      <c r="L417" s="63">
        <v>1000000</v>
      </c>
      <c r="M417" s="63">
        <v>1250000</v>
      </c>
      <c r="N417" s="63">
        <v>250000</v>
      </c>
      <c r="O417" s="63">
        <v>0</v>
      </c>
      <c r="P417" s="63">
        <v>0</v>
      </c>
      <c r="Q417" s="63">
        <v>0</v>
      </c>
      <c r="R417" s="63">
        <v>0</v>
      </c>
      <c r="ALN417" s="6"/>
    </row>
    <row r="418" spans="1:1002" ht="36.6" customHeight="1" x14ac:dyDescent="0.25">
      <c r="A418" s="75" t="s">
        <v>1229</v>
      </c>
      <c r="B418" s="76" t="s">
        <v>2102</v>
      </c>
      <c r="C418" s="76" t="s">
        <v>44</v>
      </c>
      <c r="D418" s="76" t="s">
        <v>45</v>
      </c>
      <c r="E418" s="57" t="s">
        <v>1230</v>
      </c>
      <c r="F418" s="58" t="s">
        <v>1231</v>
      </c>
      <c r="G418" s="97">
        <v>4500000</v>
      </c>
      <c r="H418" s="73">
        <v>4500000</v>
      </c>
      <c r="I418" s="73">
        <v>0</v>
      </c>
      <c r="J418" s="74">
        <v>0</v>
      </c>
      <c r="K418" s="63">
        <v>0</v>
      </c>
      <c r="L418" s="63">
        <v>0</v>
      </c>
      <c r="M418" s="63">
        <v>576000</v>
      </c>
      <c r="N418" s="63">
        <v>1575000</v>
      </c>
      <c r="O418" s="63">
        <v>1575000</v>
      </c>
      <c r="P418" s="63">
        <v>774000</v>
      </c>
      <c r="Q418" s="63">
        <v>0</v>
      </c>
      <c r="R418" s="63">
        <v>0</v>
      </c>
      <c r="ALN418" s="6"/>
    </row>
    <row r="419" spans="1:1002" ht="36.6" customHeight="1" x14ac:dyDescent="0.25">
      <c r="A419" s="75" t="s">
        <v>1226</v>
      </c>
      <c r="B419" s="76" t="s">
        <v>2102</v>
      </c>
      <c r="C419" s="76" t="s">
        <v>44</v>
      </c>
      <c r="D419" s="76" t="s">
        <v>45</v>
      </c>
      <c r="E419" s="57" t="s">
        <v>1227</v>
      </c>
      <c r="F419" s="58" t="s">
        <v>1228</v>
      </c>
      <c r="G419" s="97">
        <v>2000000</v>
      </c>
      <c r="H419" s="73">
        <v>2000000</v>
      </c>
      <c r="I419" s="73">
        <v>0</v>
      </c>
      <c r="J419" s="74">
        <v>0</v>
      </c>
      <c r="K419" s="63">
        <v>0</v>
      </c>
      <c r="L419" s="63">
        <v>0</v>
      </c>
      <c r="M419" s="63">
        <v>400000</v>
      </c>
      <c r="N419" s="63">
        <v>1100000</v>
      </c>
      <c r="O419" s="63">
        <v>500000</v>
      </c>
      <c r="P419" s="63">
        <v>0</v>
      </c>
      <c r="Q419" s="63">
        <v>0</v>
      </c>
      <c r="R419" s="63">
        <v>0</v>
      </c>
      <c r="ALN419" s="6"/>
    </row>
    <row r="420" spans="1:1002" ht="36.6" customHeight="1" x14ac:dyDescent="0.25">
      <c r="A420" s="75" t="s">
        <v>1426</v>
      </c>
      <c r="B420" s="76" t="s">
        <v>2102</v>
      </c>
      <c r="C420" s="76" t="s">
        <v>44</v>
      </c>
      <c r="D420" s="76" t="s">
        <v>45</v>
      </c>
      <c r="E420" s="57" t="s">
        <v>1427</v>
      </c>
      <c r="F420" s="58" t="s">
        <v>1428</v>
      </c>
      <c r="G420" s="97">
        <v>2000000</v>
      </c>
      <c r="H420" s="73">
        <v>2000000</v>
      </c>
      <c r="I420" s="73">
        <v>0</v>
      </c>
      <c r="J420" s="74">
        <v>0</v>
      </c>
      <c r="K420" s="63">
        <v>0</v>
      </c>
      <c r="L420" s="63">
        <v>0</v>
      </c>
      <c r="M420" s="63">
        <v>400000</v>
      </c>
      <c r="N420" s="63">
        <v>1100000</v>
      </c>
      <c r="O420" s="63">
        <v>500000</v>
      </c>
      <c r="P420" s="63">
        <v>0</v>
      </c>
      <c r="Q420" s="63">
        <v>0</v>
      </c>
      <c r="R420" s="63">
        <v>0</v>
      </c>
      <c r="ALN420" s="6"/>
    </row>
    <row r="421" spans="1:1002" ht="36.6" customHeight="1" x14ac:dyDescent="0.25">
      <c r="A421" s="75" t="s">
        <v>1438</v>
      </c>
      <c r="B421" s="76" t="s">
        <v>2102</v>
      </c>
      <c r="C421" s="76" t="s">
        <v>44</v>
      </c>
      <c r="D421" s="76" t="s">
        <v>45</v>
      </c>
      <c r="E421" s="57" t="s">
        <v>1439</v>
      </c>
      <c r="F421" s="58" t="s">
        <v>1440</v>
      </c>
      <c r="G421" s="97">
        <v>2500000</v>
      </c>
      <c r="H421" s="73">
        <v>2500000</v>
      </c>
      <c r="I421" s="73">
        <v>0</v>
      </c>
      <c r="J421" s="74">
        <v>0</v>
      </c>
      <c r="K421" s="63">
        <v>0</v>
      </c>
      <c r="L421" s="63">
        <v>0</v>
      </c>
      <c r="M421" s="63">
        <v>0</v>
      </c>
      <c r="N421" s="63">
        <v>500000</v>
      </c>
      <c r="O421" s="63">
        <v>1500000</v>
      </c>
      <c r="P421" s="63">
        <v>500000</v>
      </c>
      <c r="Q421" s="63">
        <v>0</v>
      </c>
      <c r="R421" s="63">
        <v>0</v>
      </c>
      <c r="ALN421" s="6"/>
    </row>
    <row r="422" spans="1:1002" ht="36.6" customHeight="1" x14ac:dyDescent="0.25">
      <c r="A422" s="75" t="s">
        <v>1235</v>
      </c>
      <c r="B422" s="76" t="s">
        <v>2102</v>
      </c>
      <c r="C422" s="76" t="s">
        <v>44</v>
      </c>
      <c r="D422" s="76" t="s">
        <v>45</v>
      </c>
      <c r="E422" s="57" t="s">
        <v>1236</v>
      </c>
      <c r="F422" s="58" t="s">
        <v>1237</v>
      </c>
      <c r="G422" s="97">
        <v>9500000</v>
      </c>
      <c r="H422" s="73">
        <v>9500000</v>
      </c>
      <c r="I422" s="73">
        <v>0</v>
      </c>
      <c r="J422" s="74">
        <v>0</v>
      </c>
      <c r="K422" s="63">
        <v>0</v>
      </c>
      <c r="L422" s="63">
        <v>0</v>
      </c>
      <c r="M422" s="63">
        <v>1900000</v>
      </c>
      <c r="N422" s="63">
        <v>2850000</v>
      </c>
      <c r="O422" s="63">
        <v>3800000</v>
      </c>
      <c r="P422" s="63">
        <v>950000</v>
      </c>
      <c r="Q422" s="63">
        <v>0</v>
      </c>
      <c r="R422" s="63">
        <v>0</v>
      </c>
      <c r="ALN422" s="6"/>
    </row>
    <row r="423" spans="1:1002" ht="36.6" customHeight="1" x14ac:dyDescent="0.25">
      <c r="A423" s="75" t="s">
        <v>2103</v>
      </c>
      <c r="B423" s="76" t="s">
        <v>2102</v>
      </c>
      <c r="C423" s="76" t="s">
        <v>44</v>
      </c>
      <c r="D423" s="76" t="s">
        <v>45</v>
      </c>
      <c r="E423" s="57" t="s">
        <v>1224</v>
      </c>
      <c r="F423" s="58" t="s">
        <v>1225</v>
      </c>
      <c r="G423" s="97">
        <v>1500000</v>
      </c>
      <c r="H423" s="73">
        <v>1500000</v>
      </c>
      <c r="I423" s="73">
        <v>0</v>
      </c>
      <c r="J423" s="74">
        <v>0</v>
      </c>
      <c r="K423" s="63">
        <v>0</v>
      </c>
      <c r="L423" s="63">
        <v>0</v>
      </c>
      <c r="M423" s="63">
        <v>240000</v>
      </c>
      <c r="N423" s="63">
        <v>750000</v>
      </c>
      <c r="O423" s="63">
        <v>510000</v>
      </c>
      <c r="P423" s="63">
        <v>0</v>
      </c>
      <c r="Q423" s="63">
        <v>0</v>
      </c>
      <c r="R423" s="63">
        <v>0</v>
      </c>
      <c r="ALN423" s="6"/>
    </row>
    <row r="424" spans="1:1002" ht="36.6" customHeight="1" x14ac:dyDescent="0.25">
      <c r="A424" s="75" t="s">
        <v>1238</v>
      </c>
      <c r="B424" s="76" t="s">
        <v>2102</v>
      </c>
      <c r="C424" s="76" t="s">
        <v>44</v>
      </c>
      <c r="D424" s="76" t="s">
        <v>45</v>
      </c>
      <c r="E424" s="57" t="s">
        <v>1239</v>
      </c>
      <c r="F424" s="58" t="s">
        <v>1240</v>
      </c>
      <c r="G424" s="97">
        <v>4000000</v>
      </c>
      <c r="H424" s="73">
        <v>4000000</v>
      </c>
      <c r="I424" s="73">
        <v>0</v>
      </c>
      <c r="J424" s="74">
        <v>0</v>
      </c>
      <c r="K424" s="63">
        <v>0</v>
      </c>
      <c r="L424" s="63">
        <v>0</v>
      </c>
      <c r="M424" s="63">
        <v>0</v>
      </c>
      <c r="N424" s="63">
        <v>512000</v>
      </c>
      <c r="O424" s="63">
        <v>1400000</v>
      </c>
      <c r="P424" s="63">
        <v>1400000</v>
      </c>
      <c r="Q424" s="63">
        <v>688000</v>
      </c>
      <c r="R424" s="63">
        <v>0</v>
      </c>
      <c r="ALN424" s="6"/>
    </row>
    <row r="425" spans="1:1002" ht="36.6" customHeight="1" x14ac:dyDescent="0.25">
      <c r="A425" s="75" t="s">
        <v>1241</v>
      </c>
      <c r="B425" s="76" t="s">
        <v>2102</v>
      </c>
      <c r="C425" s="76" t="s">
        <v>44</v>
      </c>
      <c r="D425" s="76" t="s">
        <v>45</v>
      </c>
      <c r="E425" s="57" t="s">
        <v>1242</v>
      </c>
      <c r="F425" s="58" t="s">
        <v>1243</v>
      </c>
      <c r="G425" s="97">
        <v>7000000</v>
      </c>
      <c r="H425" s="73">
        <v>7000000</v>
      </c>
      <c r="I425" s="73">
        <v>0</v>
      </c>
      <c r="J425" s="74">
        <v>0</v>
      </c>
      <c r="K425" s="63">
        <v>0</v>
      </c>
      <c r="L425" s="63">
        <v>0</v>
      </c>
      <c r="M425" s="63">
        <v>1400000</v>
      </c>
      <c r="N425" s="63">
        <v>2100000</v>
      </c>
      <c r="O425" s="63">
        <v>2800000</v>
      </c>
      <c r="P425" s="63">
        <v>700000</v>
      </c>
      <c r="Q425" s="63">
        <v>0</v>
      </c>
      <c r="R425" s="63">
        <v>0</v>
      </c>
      <c r="ALN425" s="6"/>
    </row>
    <row r="426" spans="1:1002" ht="36.6" customHeight="1" x14ac:dyDescent="0.25">
      <c r="A426" s="75" t="s">
        <v>1429</v>
      </c>
      <c r="B426" s="76" t="s">
        <v>2102</v>
      </c>
      <c r="C426" s="76" t="s">
        <v>44</v>
      </c>
      <c r="D426" s="76" t="s">
        <v>45</v>
      </c>
      <c r="E426" s="57" t="s">
        <v>1430</v>
      </c>
      <c r="F426" s="58" t="s">
        <v>1431</v>
      </c>
      <c r="G426" s="97">
        <v>2232000</v>
      </c>
      <c r="H426" s="73">
        <v>2232000</v>
      </c>
      <c r="I426" s="73">
        <v>0</v>
      </c>
      <c r="J426" s="74">
        <v>0</v>
      </c>
      <c r="K426" s="63">
        <v>0</v>
      </c>
      <c r="L426" s="63">
        <v>446400</v>
      </c>
      <c r="M426" s="63">
        <v>1116000</v>
      </c>
      <c r="N426" s="63">
        <v>669600</v>
      </c>
      <c r="O426" s="63">
        <v>0</v>
      </c>
      <c r="P426" s="63">
        <v>0</v>
      </c>
      <c r="Q426" s="63">
        <v>0</v>
      </c>
      <c r="R426" s="63">
        <v>0</v>
      </c>
      <c r="ALN426" s="6"/>
    </row>
    <row r="427" spans="1:1002" ht="36.6" customHeight="1" x14ac:dyDescent="0.25">
      <c r="A427" s="75" t="s">
        <v>135</v>
      </c>
      <c r="B427" s="76" t="s">
        <v>2102</v>
      </c>
      <c r="C427" s="76" t="s">
        <v>44</v>
      </c>
      <c r="D427" s="76" t="s">
        <v>45</v>
      </c>
      <c r="E427" s="57" t="s">
        <v>136</v>
      </c>
      <c r="F427" s="58" t="s">
        <v>137</v>
      </c>
      <c r="G427" s="97">
        <v>4600000</v>
      </c>
      <c r="H427" s="73">
        <v>4600000</v>
      </c>
      <c r="I427" s="73">
        <v>0</v>
      </c>
      <c r="J427" s="74">
        <v>0</v>
      </c>
      <c r="K427" s="63">
        <v>0</v>
      </c>
      <c r="L427" s="63">
        <v>0</v>
      </c>
      <c r="M427" s="63">
        <v>588800</v>
      </c>
      <c r="N427" s="63">
        <v>1610000</v>
      </c>
      <c r="O427" s="63">
        <v>1610000</v>
      </c>
      <c r="P427" s="63">
        <v>791200</v>
      </c>
      <c r="Q427" s="63">
        <v>0</v>
      </c>
      <c r="R427" s="63">
        <v>0</v>
      </c>
      <c r="ALN427" s="6"/>
    </row>
    <row r="428" spans="1:1002" ht="36.6" customHeight="1" x14ac:dyDescent="0.25">
      <c r="A428" s="75" t="s">
        <v>1735</v>
      </c>
      <c r="B428" s="76" t="s">
        <v>2102</v>
      </c>
      <c r="C428" s="76" t="s">
        <v>44</v>
      </c>
      <c r="D428" s="76" t="s">
        <v>45</v>
      </c>
      <c r="E428" s="57" t="s">
        <v>1736</v>
      </c>
      <c r="F428" s="58" t="s">
        <v>1737</v>
      </c>
      <c r="G428" s="97">
        <v>2800000</v>
      </c>
      <c r="H428" s="73">
        <v>2800000</v>
      </c>
      <c r="I428" s="73">
        <v>0</v>
      </c>
      <c r="J428" s="74">
        <v>0</v>
      </c>
      <c r="K428" s="63">
        <v>0</v>
      </c>
      <c r="L428" s="63">
        <v>1120000</v>
      </c>
      <c r="M428" s="63">
        <v>1400000</v>
      </c>
      <c r="N428" s="63">
        <v>280000</v>
      </c>
      <c r="O428" s="63">
        <v>0</v>
      </c>
      <c r="P428" s="63">
        <v>0</v>
      </c>
      <c r="Q428" s="63">
        <v>0</v>
      </c>
      <c r="R428" s="63">
        <v>0</v>
      </c>
      <c r="ALN428" s="6"/>
    </row>
    <row r="429" spans="1:1002" ht="36.6" customHeight="1" x14ac:dyDescent="0.25">
      <c r="A429" s="75" t="s">
        <v>1644</v>
      </c>
      <c r="B429" s="76" t="s">
        <v>2102</v>
      </c>
      <c r="C429" s="76" t="s">
        <v>44</v>
      </c>
      <c r="D429" s="76" t="s">
        <v>45</v>
      </c>
      <c r="E429" s="57" t="s">
        <v>1645</v>
      </c>
      <c r="F429" s="58" t="s">
        <v>1646</v>
      </c>
      <c r="G429" s="97">
        <v>3450000</v>
      </c>
      <c r="H429" s="73">
        <v>3450000</v>
      </c>
      <c r="I429" s="73">
        <v>0</v>
      </c>
      <c r="J429" s="74">
        <v>0</v>
      </c>
      <c r="K429" s="63">
        <v>0</v>
      </c>
      <c r="L429" s="63">
        <v>0</v>
      </c>
      <c r="M429" s="63">
        <v>690000</v>
      </c>
      <c r="N429" s="63">
        <v>1035000</v>
      </c>
      <c r="O429" s="63">
        <v>1035000</v>
      </c>
      <c r="P429" s="63">
        <v>690000</v>
      </c>
      <c r="Q429" s="63">
        <v>0</v>
      </c>
      <c r="R429" s="63">
        <v>0</v>
      </c>
      <c r="ALN429" s="6"/>
    </row>
    <row r="430" spans="1:1002" ht="36.6" customHeight="1" x14ac:dyDescent="0.25">
      <c r="A430" s="75" t="s">
        <v>123</v>
      </c>
      <c r="B430" s="76" t="s">
        <v>2102</v>
      </c>
      <c r="C430" s="76" t="s">
        <v>44</v>
      </c>
      <c r="D430" s="76" t="s">
        <v>45</v>
      </c>
      <c r="E430" s="57" t="s">
        <v>125</v>
      </c>
      <c r="F430" s="58" t="s">
        <v>126</v>
      </c>
      <c r="G430" s="97">
        <v>6000000</v>
      </c>
      <c r="H430" s="73">
        <v>6000000</v>
      </c>
      <c r="I430" s="73">
        <v>0</v>
      </c>
      <c r="J430" s="74">
        <v>0</v>
      </c>
      <c r="K430" s="63">
        <v>0</v>
      </c>
      <c r="L430" s="63">
        <v>0</v>
      </c>
      <c r="M430" s="63">
        <v>0</v>
      </c>
      <c r="N430" s="63">
        <v>768000</v>
      </c>
      <c r="O430" s="63">
        <v>2100000</v>
      </c>
      <c r="P430" s="63">
        <v>2100000</v>
      </c>
      <c r="Q430" s="63">
        <v>1032000</v>
      </c>
      <c r="R430" s="63">
        <v>0</v>
      </c>
      <c r="ALN430" s="6"/>
    </row>
    <row r="431" spans="1:1002" ht="36.6" customHeight="1" x14ac:dyDescent="0.25">
      <c r="A431" s="75" t="s">
        <v>1441</v>
      </c>
      <c r="B431" s="76" t="s">
        <v>2102</v>
      </c>
      <c r="C431" s="76" t="s">
        <v>44</v>
      </c>
      <c r="D431" s="76" t="s">
        <v>45</v>
      </c>
      <c r="E431" s="57" t="s">
        <v>1442</v>
      </c>
      <c r="F431" s="58" t="s">
        <v>1443</v>
      </c>
      <c r="G431" s="97">
        <v>1119998.19</v>
      </c>
      <c r="H431" s="73">
        <v>1119998.19</v>
      </c>
      <c r="I431" s="73">
        <v>0</v>
      </c>
      <c r="J431" s="74">
        <v>0</v>
      </c>
      <c r="K431" s="63">
        <v>0</v>
      </c>
      <c r="L431" s="63">
        <v>298666</v>
      </c>
      <c r="M431" s="63">
        <v>559999.1</v>
      </c>
      <c r="N431" s="63">
        <v>261333.09</v>
      </c>
      <c r="O431" s="63">
        <v>0</v>
      </c>
      <c r="P431" s="63">
        <v>0</v>
      </c>
      <c r="Q431" s="63">
        <v>0</v>
      </c>
      <c r="R431" s="63">
        <v>0</v>
      </c>
      <c r="ALN431" s="6"/>
    </row>
    <row r="432" spans="1:1002" ht="36.6" customHeight="1" x14ac:dyDescent="0.25">
      <c r="A432" s="75" t="s">
        <v>1435</v>
      </c>
      <c r="B432" s="76" t="s">
        <v>2102</v>
      </c>
      <c r="C432" s="76" t="s">
        <v>44</v>
      </c>
      <c r="D432" s="76" t="s">
        <v>45</v>
      </c>
      <c r="E432" s="57" t="s">
        <v>1436</v>
      </c>
      <c r="F432" s="58" t="s">
        <v>1437</v>
      </c>
      <c r="G432" s="97">
        <v>3000000</v>
      </c>
      <c r="H432" s="73">
        <v>3000000</v>
      </c>
      <c r="I432" s="73">
        <v>0</v>
      </c>
      <c r="J432" s="74">
        <v>0</v>
      </c>
      <c r="K432" s="63">
        <v>0</v>
      </c>
      <c r="L432" s="63">
        <v>1200000</v>
      </c>
      <c r="M432" s="63">
        <v>1500000</v>
      </c>
      <c r="N432" s="63">
        <v>300000</v>
      </c>
      <c r="O432" s="63">
        <v>0</v>
      </c>
      <c r="P432" s="63">
        <v>0</v>
      </c>
      <c r="Q432" s="63">
        <v>0</v>
      </c>
      <c r="R432" s="63">
        <v>0</v>
      </c>
      <c r="ALN432" s="6"/>
    </row>
    <row r="433" spans="1:1002" ht="36.6" customHeight="1" x14ac:dyDescent="0.25">
      <c r="A433" s="75" t="s">
        <v>1232</v>
      </c>
      <c r="B433" s="76" t="s">
        <v>2102</v>
      </c>
      <c r="C433" s="76" t="s">
        <v>44</v>
      </c>
      <c r="D433" s="76" t="s">
        <v>45</v>
      </c>
      <c r="E433" s="57" t="s">
        <v>1233</v>
      </c>
      <c r="F433" s="58" t="s">
        <v>1234</v>
      </c>
      <c r="G433" s="97">
        <v>3000000</v>
      </c>
      <c r="H433" s="73">
        <v>3000000</v>
      </c>
      <c r="I433" s="73">
        <v>0</v>
      </c>
      <c r="J433" s="74">
        <v>0</v>
      </c>
      <c r="K433" s="63">
        <v>0</v>
      </c>
      <c r="L433" s="63">
        <v>0</v>
      </c>
      <c r="M433" s="63">
        <v>600000</v>
      </c>
      <c r="N433" s="63">
        <v>1650000</v>
      </c>
      <c r="O433" s="63">
        <v>750000</v>
      </c>
      <c r="P433" s="63">
        <v>0</v>
      </c>
      <c r="Q433" s="63">
        <v>0</v>
      </c>
      <c r="R433" s="63">
        <v>0</v>
      </c>
      <c r="ALN433" s="6"/>
    </row>
    <row r="434" spans="1:1002" ht="36.6" customHeight="1" x14ac:dyDescent="0.25">
      <c r="A434" s="75" t="s">
        <v>1220</v>
      </c>
      <c r="B434" s="76" t="s">
        <v>2102</v>
      </c>
      <c r="C434" s="76" t="s">
        <v>44</v>
      </c>
      <c r="D434" s="76" t="s">
        <v>45</v>
      </c>
      <c r="E434" s="57" t="s">
        <v>1221</v>
      </c>
      <c r="F434" s="58" t="s">
        <v>1222</v>
      </c>
      <c r="G434" s="97">
        <v>3600000</v>
      </c>
      <c r="H434" s="73">
        <v>3600000</v>
      </c>
      <c r="I434" s="73">
        <v>0</v>
      </c>
      <c r="J434" s="74">
        <v>0</v>
      </c>
      <c r="K434" s="63">
        <v>0</v>
      </c>
      <c r="L434" s="63">
        <v>0</v>
      </c>
      <c r="M434" s="63">
        <v>720000</v>
      </c>
      <c r="N434" s="63">
        <v>1980000</v>
      </c>
      <c r="O434" s="63">
        <v>900000</v>
      </c>
      <c r="P434" s="63">
        <v>0</v>
      </c>
      <c r="Q434" s="63">
        <v>0</v>
      </c>
      <c r="R434" s="63">
        <v>0</v>
      </c>
      <c r="ALN434" s="6"/>
    </row>
    <row r="435" spans="1:1002" ht="36.6" customHeight="1" x14ac:dyDescent="0.25">
      <c r="A435" s="75" t="s">
        <v>1447</v>
      </c>
      <c r="B435" s="76" t="s">
        <v>2102</v>
      </c>
      <c r="C435" s="76" t="s">
        <v>44</v>
      </c>
      <c r="D435" s="76" t="s">
        <v>45</v>
      </c>
      <c r="E435" s="57" t="s">
        <v>1448</v>
      </c>
      <c r="F435" s="58" t="s">
        <v>1449</v>
      </c>
      <c r="G435" s="97">
        <v>2500000</v>
      </c>
      <c r="H435" s="73">
        <v>2500000</v>
      </c>
      <c r="I435" s="73">
        <v>0</v>
      </c>
      <c r="J435" s="74">
        <v>0</v>
      </c>
      <c r="K435" s="63">
        <v>0</v>
      </c>
      <c r="L435" s="63">
        <v>1000000</v>
      </c>
      <c r="M435" s="63">
        <v>1250000</v>
      </c>
      <c r="N435" s="63">
        <v>250000</v>
      </c>
      <c r="O435" s="63">
        <v>0</v>
      </c>
      <c r="P435" s="63">
        <v>0</v>
      </c>
      <c r="Q435" s="63">
        <v>0</v>
      </c>
      <c r="R435" s="63">
        <v>0</v>
      </c>
      <c r="ALN435" s="6"/>
    </row>
    <row r="436" spans="1:1002" ht="36.6" customHeight="1" x14ac:dyDescent="0.25">
      <c r="A436" s="75" t="s">
        <v>1444</v>
      </c>
      <c r="B436" s="76" t="s">
        <v>2102</v>
      </c>
      <c r="C436" s="76" t="s">
        <v>44</v>
      </c>
      <c r="D436" s="76" t="s">
        <v>45</v>
      </c>
      <c r="E436" s="57" t="s">
        <v>1445</v>
      </c>
      <c r="F436" s="58" t="s">
        <v>1446</v>
      </c>
      <c r="G436" s="97">
        <v>3000000</v>
      </c>
      <c r="H436" s="73">
        <v>3000000</v>
      </c>
      <c r="I436" s="73">
        <v>0</v>
      </c>
      <c r="J436" s="74">
        <v>0</v>
      </c>
      <c r="K436" s="63">
        <v>0</v>
      </c>
      <c r="L436" s="63">
        <v>0</v>
      </c>
      <c r="M436" s="63">
        <v>600000</v>
      </c>
      <c r="N436" s="63">
        <v>1650000</v>
      </c>
      <c r="O436" s="63">
        <v>750000</v>
      </c>
      <c r="P436" s="63">
        <v>0</v>
      </c>
      <c r="Q436" s="63">
        <v>0</v>
      </c>
      <c r="R436" s="63">
        <v>0</v>
      </c>
      <c r="ALN436" s="6"/>
    </row>
    <row r="437" spans="1:1002" ht="36.6" customHeight="1" x14ac:dyDescent="0.25">
      <c r="A437" s="75" t="s">
        <v>739</v>
      </c>
      <c r="B437" s="76" t="s">
        <v>2102</v>
      </c>
      <c r="C437" s="76" t="s">
        <v>44</v>
      </c>
      <c r="D437" s="76" t="s">
        <v>45</v>
      </c>
      <c r="E437" s="57" t="s">
        <v>740</v>
      </c>
      <c r="F437" s="58" t="s">
        <v>741</v>
      </c>
      <c r="G437" s="97">
        <v>2200000</v>
      </c>
      <c r="H437" s="73">
        <v>2200000</v>
      </c>
      <c r="I437" s="73">
        <v>0</v>
      </c>
      <c r="J437" s="74">
        <v>0</v>
      </c>
      <c r="K437" s="63">
        <v>0</v>
      </c>
      <c r="L437" s="63">
        <v>880000</v>
      </c>
      <c r="M437" s="63">
        <v>1100000</v>
      </c>
      <c r="N437" s="63">
        <v>220000</v>
      </c>
      <c r="O437" s="63">
        <v>0</v>
      </c>
      <c r="P437" s="63">
        <v>0</v>
      </c>
      <c r="Q437" s="63">
        <v>0</v>
      </c>
      <c r="R437" s="63">
        <v>0</v>
      </c>
      <c r="ALN437" s="6"/>
    </row>
    <row r="438" spans="1:1002" ht="36.6" customHeight="1" x14ac:dyDescent="0.25">
      <c r="A438" s="75" t="s">
        <v>191</v>
      </c>
      <c r="B438" s="76" t="s">
        <v>192</v>
      </c>
      <c r="C438" s="76" t="s">
        <v>44</v>
      </c>
      <c r="D438" s="76" t="s">
        <v>45</v>
      </c>
      <c r="E438" s="57" t="s">
        <v>193</v>
      </c>
      <c r="F438" s="58" t="s">
        <v>194</v>
      </c>
      <c r="G438" s="97">
        <v>12900000</v>
      </c>
      <c r="H438" s="73">
        <v>12900000</v>
      </c>
      <c r="I438" s="73">
        <v>0</v>
      </c>
      <c r="J438" s="74">
        <v>0</v>
      </c>
      <c r="K438" s="63">
        <v>0</v>
      </c>
      <c r="L438" s="63">
        <v>672872.42</v>
      </c>
      <c r="M438" s="63">
        <v>2615856.02</v>
      </c>
      <c r="N438" s="63">
        <v>2903271.56</v>
      </c>
      <c r="O438" s="63">
        <v>2064000</v>
      </c>
      <c r="P438" s="63">
        <v>2580000</v>
      </c>
      <c r="Q438" s="63">
        <v>2064000</v>
      </c>
      <c r="R438" s="63">
        <v>0</v>
      </c>
      <c r="ALN438" s="6"/>
    </row>
    <row r="439" spans="1:1002" ht="36.6" customHeight="1" x14ac:dyDescent="0.25">
      <c r="A439" s="75" t="s">
        <v>1750</v>
      </c>
      <c r="B439" s="76" t="s">
        <v>192</v>
      </c>
      <c r="C439" s="76" t="s">
        <v>44</v>
      </c>
      <c r="D439" s="76" t="s">
        <v>45</v>
      </c>
      <c r="E439" s="57" t="s">
        <v>1751</v>
      </c>
      <c r="F439" s="58" t="s">
        <v>1752</v>
      </c>
      <c r="G439" s="97">
        <v>2000000</v>
      </c>
      <c r="H439" s="73">
        <v>2000000</v>
      </c>
      <c r="I439" s="73">
        <v>0</v>
      </c>
      <c r="J439" s="74">
        <v>0</v>
      </c>
      <c r="K439" s="63">
        <v>0</v>
      </c>
      <c r="L439" s="63">
        <v>400000</v>
      </c>
      <c r="M439" s="63">
        <v>1600000</v>
      </c>
      <c r="N439" s="63">
        <v>0</v>
      </c>
      <c r="O439" s="63">
        <v>0</v>
      </c>
      <c r="P439" s="63">
        <v>0</v>
      </c>
      <c r="Q439" s="63">
        <v>0</v>
      </c>
      <c r="R439" s="63">
        <v>0</v>
      </c>
      <c r="ALN439" s="6"/>
    </row>
    <row r="440" spans="1:1002" ht="36.6" customHeight="1" x14ac:dyDescent="0.25">
      <c r="A440" s="75" t="s">
        <v>1746</v>
      </c>
      <c r="B440" s="76" t="s">
        <v>1747</v>
      </c>
      <c r="C440" s="76" t="s">
        <v>44</v>
      </c>
      <c r="D440" s="76" t="s">
        <v>45</v>
      </c>
      <c r="E440" s="57" t="s">
        <v>1748</v>
      </c>
      <c r="F440" s="58" t="s">
        <v>1749</v>
      </c>
      <c r="G440" s="97">
        <v>800000</v>
      </c>
      <c r="H440" s="73">
        <v>800000</v>
      </c>
      <c r="I440" s="73">
        <v>0</v>
      </c>
      <c r="J440" s="74">
        <v>0</v>
      </c>
      <c r="K440" s="63">
        <v>159267.20000000001</v>
      </c>
      <c r="L440" s="63">
        <v>69547.429999999993</v>
      </c>
      <c r="M440" s="63">
        <v>270372.28999999998</v>
      </c>
      <c r="N440" s="63">
        <v>246747.28</v>
      </c>
      <c r="O440" s="63">
        <v>54065.8</v>
      </c>
      <c r="P440" s="63">
        <v>0</v>
      </c>
      <c r="Q440" s="63">
        <v>0</v>
      </c>
      <c r="R440" s="63">
        <v>0</v>
      </c>
      <c r="ALN440" s="6"/>
    </row>
    <row r="441" spans="1:1002" ht="36.6" customHeight="1" x14ac:dyDescent="0.25">
      <c r="A441" s="75" t="s">
        <v>1772</v>
      </c>
      <c r="B441" s="76" t="s">
        <v>120</v>
      </c>
      <c r="C441" s="76" t="s">
        <v>44</v>
      </c>
      <c r="D441" s="76" t="s">
        <v>45</v>
      </c>
      <c r="E441" s="57" t="s">
        <v>1773</v>
      </c>
      <c r="F441" s="58" t="s">
        <v>1774</v>
      </c>
      <c r="G441" s="97">
        <v>2260000</v>
      </c>
      <c r="H441" s="73">
        <v>2260000</v>
      </c>
      <c r="I441" s="73">
        <v>0</v>
      </c>
      <c r="J441" s="74">
        <v>0</v>
      </c>
      <c r="K441" s="63">
        <v>324221.59999999998</v>
      </c>
      <c r="L441" s="63">
        <v>294707.69</v>
      </c>
      <c r="M441" s="63">
        <v>1061292.31</v>
      </c>
      <c r="N441" s="63">
        <v>579778.4</v>
      </c>
      <c r="O441" s="63">
        <v>0</v>
      </c>
      <c r="P441" s="63">
        <v>0</v>
      </c>
      <c r="Q441" s="63">
        <v>0</v>
      </c>
      <c r="R441" s="63">
        <v>0</v>
      </c>
      <c r="ALN441" s="6"/>
    </row>
    <row r="442" spans="1:1002" ht="36.6" customHeight="1" x14ac:dyDescent="0.25">
      <c r="A442" s="75" t="s">
        <v>1738</v>
      </c>
      <c r="B442" s="76" t="s">
        <v>1739</v>
      </c>
      <c r="C442" s="76" t="s">
        <v>44</v>
      </c>
      <c r="D442" s="76" t="s">
        <v>45</v>
      </c>
      <c r="E442" s="57" t="s">
        <v>1740</v>
      </c>
      <c r="F442" s="58" t="s">
        <v>1741</v>
      </c>
      <c r="G442" s="97">
        <v>2732450</v>
      </c>
      <c r="H442" s="73">
        <v>2732450</v>
      </c>
      <c r="I442" s="73">
        <v>0</v>
      </c>
      <c r="J442" s="74">
        <v>0</v>
      </c>
      <c r="K442" s="63">
        <v>819735</v>
      </c>
      <c r="L442" s="63">
        <v>1912715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ALN442" s="6"/>
    </row>
    <row r="443" spans="1:1002" ht="36.6" customHeight="1" x14ac:dyDescent="0.25">
      <c r="A443" s="75" t="s">
        <v>380</v>
      </c>
      <c r="B443" s="76" t="s">
        <v>381</v>
      </c>
      <c r="C443" s="76" t="s">
        <v>44</v>
      </c>
      <c r="D443" s="76" t="s">
        <v>45</v>
      </c>
      <c r="E443" s="57" t="s">
        <v>382</v>
      </c>
      <c r="F443" s="58" t="s">
        <v>383</v>
      </c>
      <c r="G443" s="97">
        <v>1600000</v>
      </c>
      <c r="H443" s="73">
        <v>1600000</v>
      </c>
      <c r="I443" s="73">
        <v>0</v>
      </c>
      <c r="J443" s="74">
        <v>0</v>
      </c>
      <c r="K443" s="63">
        <v>0</v>
      </c>
      <c r="L443" s="63">
        <v>104321.31</v>
      </c>
      <c r="M443" s="63">
        <v>405559.07</v>
      </c>
      <c r="N443" s="63">
        <v>450119.62</v>
      </c>
      <c r="O443" s="63">
        <v>320000</v>
      </c>
      <c r="P443" s="63">
        <v>320000</v>
      </c>
      <c r="Q443" s="63">
        <v>0</v>
      </c>
      <c r="R443" s="63">
        <v>0</v>
      </c>
      <c r="ALN443" s="6"/>
    </row>
    <row r="444" spans="1:1002" ht="36.6" customHeight="1" x14ac:dyDescent="0.25">
      <c r="A444" s="75" t="s">
        <v>412</v>
      </c>
      <c r="B444" s="76" t="s">
        <v>413</v>
      </c>
      <c r="C444" s="76" t="s">
        <v>44</v>
      </c>
      <c r="D444" s="76" t="s">
        <v>45</v>
      </c>
      <c r="E444" s="57" t="s">
        <v>414</v>
      </c>
      <c r="F444" s="58" t="s">
        <v>415</v>
      </c>
      <c r="G444" s="97">
        <v>1490000</v>
      </c>
      <c r="H444" s="73">
        <v>1490000</v>
      </c>
      <c r="I444" s="73">
        <v>0</v>
      </c>
      <c r="J444" s="74">
        <v>0</v>
      </c>
      <c r="K444" s="63">
        <v>0</v>
      </c>
      <c r="L444" s="63">
        <v>97149.22</v>
      </c>
      <c r="M444" s="63">
        <v>377676.89</v>
      </c>
      <c r="N444" s="63">
        <v>419173.89</v>
      </c>
      <c r="O444" s="63">
        <v>298000</v>
      </c>
      <c r="P444" s="63">
        <v>298000</v>
      </c>
      <c r="Q444" s="63">
        <v>0</v>
      </c>
      <c r="R444" s="63">
        <v>0</v>
      </c>
      <c r="ALN444" s="6"/>
    </row>
    <row r="445" spans="1:1002" ht="36.6" customHeight="1" x14ac:dyDescent="0.25">
      <c r="A445" s="75" t="s">
        <v>1655</v>
      </c>
      <c r="B445" s="76" t="s">
        <v>2104</v>
      </c>
      <c r="C445" s="76" t="s">
        <v>44</v>
      </c>
      <c r="D445" s="76" t="s">
        <v>45</v>
      </c>
      <c r="E445" s="57" t="s">
        <v>1657</v>
      </c>
      <c r="F445" s="58" t="s">
        <v>1658</v>
      </c>
      <c r="G445" s="97">
        <v>2300000</v>
      </c>
      <c r="H445" s="73">
        <v>2300000</v>
      </c>
      <c r="I445" s="73">
        <v>0</v>
      </c>
      <c r="J445" s="74">
        <v>0</v>
      </c>
      <c r="K445" s="63">
        <v>0</v>
      </c>
      <c r="L445" s="63">
        <v>299923.75</v>
      </c>
      <c r="M445" s="63">
        <v>1080076.25</v>
      </c>
      <c r="N445" s="63">
        <v>920000</v>
      </c>
      <c r="O445" s="63">
        <v>0</v>
      </c>
      <c r="P445" s="63">
        <v>0</v>
      </c>
      <c r="Q445" s="63">
        <v>0</v>
      </c>
      <c r="R445" s="63">
        <v>0</v>
      </c>
      <c r="ALN445" s="6"/>
    </row>
    <row r="446" spans="1:1002" ht="36.6" customHeight="1" x14ac:dyDescent="0.25">
      <c r="A446" s="75" t="s">
        <v>698</v>
      </c>
      <c r="B446" s="76" t="s">
        <v>497</v>
      </c>
      <c r="C446" s="76" t="s">
        <v>44</v>
      </c>
      <c r="D446" s="76" t="s">
        <v>45</v>
      </c>
      <c r="E446" s="57" t="s">
        <v>699</v>
      </c>
      <c r="F446" s="58" t="s">
        <v>700</v>
      </c>
      <c r="G446" s="97">
        <v>500000</v>
      </c>
      <c r="H446" s="73">
        <v>500000</v>
      </c>
      <c r="I446" s="73">
        <v>0</v>
      </c>
      <c r="J446" s="74">
        <v>0</v>
      </c>
      <c r="K446" s="63">
        <v>0</v>
      </c>
      <c r="L446" s="63">
        <v>0</v>
      </c>
      <c r="M446" s="63">
        <v>50000</v>
      </c>
      <c r="N446" s="63">
        <v>150000</v>
      </c>
      <c r="O446" s="63">
        <v>300000</v>
      </c>
      <c r="P446" s="63">
        <v>0</v>
      </c>
      <c r="Q446" s="63">
        <v>0</v>
      </c>
      <c r="R446" s="63">
        <v>0</v>
      </c>
      <c r="ALN446" s="6"/>
    </row>
    <row r="447" spans="1:1002" ht="36.6" customHeight="1" x14ac:dyDescent="0.25">
      <c r="A447" s="75" t="s">
        <v>1591</v>
      </c>
      <c r="B447" s="76" t="s">
        <v>497</v>
      </c>
      <c r="C447" s="76" t="s">
        <v>44</v>
      </c>
      <c r="D447" s="76" t="s">
        <v>45</v>
      </c>
      <c r="E447" s="57" t="s">
        <v>1592</v>
      </c>
      <c r="F447" s="58" t="s">
        <v>1593</v>
      </c>
      <c r="G447" s="97">
        <v>1250000</v>
      </c>
      <c r="H447" s="73">
        <v>1250000</v>
      </c>
      <c r="I447" s="73">
        <v>0</v>
      </c>
      <c r="J447" s="74">
        <v>0</v>
      </c>
      <c r="K447" s="63">
        <v>0</v>
      </c>
      <c r="L447" s="63">
        <v>0</v>
      </c>
      <c r="M447" s="63">
        <v>125000</v>
      </c>
      <c r="N447" s="63">
        <v>375000</v>
      </c>
      <c r="O447" s="63">
        <v>625000</v>
      </c>
      <c r="P447" s="63">
        <v>125000</v>
      </c>
      <c r="Q447" s="63">
        <v>0</v>
      </c>
      <c r="R447" s="63">
        <v>0</v>
      </c>
      <c r="ALN447" s="6"/>
    </row>
    <row r="448" spans="1:1002" ht="36.6" customHeight="1" x14ac:dyDescent="0.25">
      <c r="A448" s="75" t="s">
        <v>1588</v>
      </c>
      <c r="B448" s="76" t="s">
        <v>497</v>
      </c>
      <c r="C448" s="76" t="s">
        <v>44</v>
      </c>
      <c r="D448" s="76" t="s">
        <v>45</v>
      </c>
      <c r="E448" s="57" t="s">
        <v>1589</v>
      </c>
      <c r="F448" s="58" t="s">
        <v>1590</v>
      </c>
      <c r="G448" s="97">
        <v>1250000</v>
      </c>
      <c r="H448" s="73">
        <v>1250000</v>
      </c>
      <c r="I448" s="73">
        <v>0</v>
      </c>
      <c r="J448" s="74">
        <v>0</v>
      </c>
      <c r="K448" s="63">
        <v>0</v>
      </c>
      <c r="L448" s="63">
        <v>0</v>
      </c>
      <c r="M448" s="63">
        <v>125000</v>
      </c>
      <c r="N448" s="63">
        <v>375000</v>
      </c>
      <c r="O448" s="63">
        <v>625000</v>
      </c>
      <c r="P448" s="63">
        <v>125000</v>
      </c>
      <c r="Q448" s="63">
        <v>0</v>
      </c>
      <c r="R448" s="63">
        <v>0</v>
      </c>
      <c r="ALN448" s="6"/>
    </row>
    <row r="449" spans="1:1002" ht="36.6" customHeight="1" x14ac:dyDescent="0.25">
      <c r="A449" s="75" t="s">
        <v>496</v>
      </c>
      <c r="B449" s="76" t="s">
        <v>497</v>
      </c>
      <c r="C449" s="76" t="s">
        <v>44</v>
      </c>
      <c r="D449" s="76" t="s">
        <v>45</v>
      </c>
      <c r="E449" s="57" t="s">
        <v>498</v>
      </c>
      <c r="F449" s="58" t="s">
        <v>499</v>
      </c>
      <c r="G449" s="97">
        <v>3200000</v>
      </c>
      <c r="H449" s="73">
        <v>3200000</v>
      </c>
      <c r="I449" s="73">
        <v>0</v>
      </c>
      <c r="J449" s="74">
        <v>0</v>
      </c>
      <c r="K449" s="63">
        <v>0</v>
      </c>
      <c r="L449" s="63">
        <v>0</v>
      </c>
      <c r="M449" s="63">
        <v>320000</v>
      </c>
      <c r="N449" s="63">
        <v>960000</v>
      </c>
      <c r="O449" s="63">
        <v>1600000</v>
      </c>
      <c r="P449" s="63">
        <v>320000</v>
      </c>
      <c r="Q449" s="63">
        <v>0</v>
      </c>
      <c r="R449" s="63">
        <v>0</v>
      </c>
      <c r="ALN449" s="6"/>
    </row>
    <row r="450" spans="1:1002" ht="36.6" customHeight="1" x14ac:dyDescent="0.25">
      <c r="A450" s="75" t="s">
        <v>1473</v>
      </c>
      <c r="B450" s="76" t="s">
        <v>497</v>
      </c>
      <c r="C450" s="76" t="s">
        <v>44</v>
      </c>
      <c r="D450" s="76" t="s">
        <v>45</v>
      </c>
      <c r="E450" s="57" t="s">
        <v>1474</v>
      </c>
      <c r="F450" s="58" t="s">
        <v>1475</v>
      </c>
      <c r="G450" s="97">
        <v>3000000</v>
      </c>
      <c r="H450" s="73">
        <v>3000000</v>
      </c>
      <c r="I450" s="73">
        <v>0</v>
      </c>
      <c r="J450" s="74">
        <v>0</v>
      </c>
      <c r="K450" s="63">
        <v>0</v>
      </c>
      <c r="L450" s="63">
        <v>0</v>
      </c>
      <c r="M450" s="63">
        <v>300000</v>
      </c>
      <c r="N450" s="63">
        <v>900000</v>
      </c>
      <c r="O450" s="63">
        <v>1500000</v>
      </c>
      <c r="P450" s="63">
        <v>300000</v>
      </c>
      <c r="Q450" s="63">
        <v>0</v>
      </c>
      <c r="R450" s="63">
        <v>0</v>
      </c>
      <c r="ALN450" s="6"/>
    </row>
    <row r="451" spans="1:1002" ht="36.6" customHeight="1" x14ac:dyDescent="0.25">
      <c r="A451" s="75" t="s">
        <v>503</v>
      </c>
      <c r="B451" s="76" t="s">
        <v>497</v>
      </c>
      <c r="C451" s="76" t="s">
        <v>44</v>
      </c>
      <c r="D451" s="76" t="s">
        <v>45</v>
      </c>
      <c r="E451" s="57" t="s">
        <v>504</v>
      </c>
      <c r="F451" s="58" t="s">
        <v>505</v>
      </c>
      <c r="G451" s="97">
        <v>1300000</v>
      </c>
      <c r="H451" s="73">
        <v>1300000</v>
      </c>
      <c r="I451" s="73">
        <v>0</v>
      </c>
      <c r="J451" s="74">
        <v>0</v>
      </c>
      <c r="K451" s="63">
        <v>0</v>
      </c>
      <c r="L451" s="63">
        <v>0</v>
      </c>
      <c r="M451" s="63">
        <v>130000</v>
      </c>
      <c r="N451" s="63">
        <v>390000</v>
      </c>
      <c r="O451" s="63">
        <v>650000</v>
      </c>
      <c r="P451" s="63">
        <v>130000</v>
      </c>
      <c r="Q451" s="63">
        <v>0</v>
      </c>
      <c r="R451" s="63">
        <v>0</v>
      </c>
      <c r="ALN451" s="6"/>
    </row>
    <row r="452" spans="1:1002" ht="36.6" customHeight="1" x14ac:dyDescent="0.25">
      <c r="A452" s="75" t="s">
        <v>500</v>
      </c>
      <c r="B452" s="76" t="s">
        <v>497</v>
      </c>
      <c r="C452" s="76" t="s">
        <v>44</v>
      </c>
      <c r="D452" s="76" t="s">
        <v>45</v>
      </c>
      <c r="E452" s="57" t="s">
        <v>501</v>
      </c>
      <c r="F452" s="58" t="s">
        <v>502</v>
      </c>
      <c r="G452" s="97">
        <v>700000</v>
      </c>
      <c r="H452" s="73">
        <v>700000</v>
      </c>
      <c r="I452" s="73">
        <v>0</v>
      </c>
      <c r="J452" s="74">
        <v>0</v>
      </c>
      <c r="K452" s="63">
        <v>0</v>
      </c>
      <c r="L452" s="63">
        <v>0</v>
      </c>
      <c r="M452" s="63">
        <v>70000</v>
      </c>
      <c r="N452" s="63">
        <v>210000</v>
      </c>
      <c r="O452" s="63">
        <v>420000</v>
      </c>
      <c r="P452" s="63">
        <v>0</v>
      </c>
      <c r="Q452" s="63">
        <v>0</v>
      </c>
      <c r="R452" s="63">
        <v>0</v>
      </c>
      <c r="ALN452" s="6"/>
    </row>
    <row r="453" spans="1:1002" ht="36.6" customHeight="1" x14ac:dyDescent="0.25">
      <c r="A453" s="75" t="s">
        <v>581</v>
      </c>
      <c r="B453" s="76" t="s">
        <v>497</v>
      </c>
      <c r="C453" s="76" t="s">
        <v>44</v>
      </c>
      <c r="D453" s="76" t="s">
        <v>45</v>
      </c>
      <c r="E453" s="57" t="s">
        <v>582</v>
      </c>
      <c r="F453" s="58" t="s">
        <v>583</v>
      </c>
      <c r="G453" s="97">
        <v>2200000</v>
      </c>
      <c r="H453" s="73">
        <v>2200000</v>
      </c>
      <c r="I453" s="73">
        <v>0</v>
      </c>
      <c r="J453" s="74">
        <v>0</v>
      </c>
      <c r="K453" s="63">
        <v>199020.25</v>
      </c>
      <c r="L453" s="63">
        <v>0</v>
      </c>
      <c r="M453" s="63">
        <v>830979.75</v>
      </c>
      <c r="N453" s="63">
        <v>990000</v>
      </c>
      <c r="O453" s="63">
        <v>180000</v>
      </c>
      <c r="P453" s="63">
        <v>0</v>
      </c>
      <c r="Q453" s="63">
        <v>0</v>
      </c>
      <c r="R453" s="63">
        <v>0</v>
      </c>
      <c r="ALN453" s="6"/>
    </row>
    <row r="454" spans="1:1002" ht="36.6" customHeight="1" x14ac:dyDescent="0.25">
      <c r="A454" s="75" t="s">
        <v>506</v>
      </c>
      <c r="B454" s="76" t="s">
        <v>497</v>
      </c>
      <c r="C454" s="76" t="s">
        <v>44</v>
      </c>
      <c r="D454" s="76" t="s">
        <v>45</v>
      </c>
      <c r="E454" s="57" t="s">
        <v>507</v>
      </c>
      <c r="F454" s="58" t="s">
        <v>508</v>
      </c>
      <c r="G454" s="97">
        <v>1724559</v>
      </c>
      <c r="H454" s="73">
        <v>1724559</v>
      </c>
      <c r="I454" s="73">
        <v>0</v>
      </c>
      <c r="J454" s="74">
        <v>0</v>
      </c>
      <c r="K454" s="63">
        <v>0</v>
      </c>
      <c r="L454" s="63">
        <v>0</v>
      </c>
      <c r="M454" s="63">
        <v>172455.9</v>
      </c>
      <c r="N454" s="63">
        <v>517367.7</v>
      </c>
      <c r="O454" s="63">
        <v>862279.5</v>
      </c>
      <c r="P454" s="63">
        <v>172455.9</v>
      </c>
      <c r="Q454" s="63">
        <v>0</v>
      </c>
      <c r="R454" s="63">
        <v>0</v>
      </c>
      <c r="ALN454" s="6"/>
    </row>
    <row r="455" spans="1:1002" ht="36.6" customHeight="1" x14ac:dyDescent="0.25">
      <c r="A455" s="75" t="s">
        <v>1567</v>
      </c>
      <c r="B455" s="76" t="s">
        <v>353</v>
      </c>
      <c r="C455" s="76" t="s">
        <v>44</v>
      </c>
      <c r="D455" s="76" t="s">
        <v>45</v>
      </c>
      <c r="E455" s="57" t="s">
        <v>1568</v>
      </c>
      <c r="F455" s="58" t="s">
        <v>1569</v>
      </c>
      <c r="G455" s="97">
        <v>1170000</v>
      </c>
      <c r="H455" s="73">
        <v>1170000</v>
      </c>
      <c r="I455" s="73">
        <v>0</v>
      </c>
      <c r="J455" s="74">
        <v>0</v>
      </c>
      <c r="K455" s="63">
        <v>479158.78</v>
      </c>
      <c r="L455" s="63">
        <v>0</v>
      </c>
      <c r="M455" s="63">
        <v>520841.22</v>
      </c>
      <c r="N455" s="63">
        <v>170000</v>
      </c>
      <c r="O455" s="63">
        <v>0</v>
      </c>
      <c r="P455" s="63">
        <v>0</v>
      </c>
      <c r="Q455" s="63">
        <v>0</v>
      </c>
      <c r="R455" s="63">
        <v>0</v>
      </c>
      <c r="ALN455" s="6"/>
    </row>
    <row r="456" spans="1:1002" ht="36.6" customHeight="1" x14ac:dyDescent="0.25">
      <c r="A456" s="75" t="s">
        <v>657</v>
      </c>
      <c r="B456" s="76" t="s">
        <v>353</v>
      </c>
      <c r="C456" s="76" t="s">
        <v>44</v>
      </c>
      <c r="D456" s="76" t="s">
        <v>45</v>
      </c>
      <c r="E456" s="57" t="s">
        <v>658</v>
      </c>
      <c r="F456" s="58" t="s">
        <v>659</v>
      </c>
      <c r="G456" s="97">
        <v>1185000</v>
      </c>
      <c r="H456" s="73">
        <v>1185000</v>
      </c>
      <c r="I456" s="73">
        <v>0</v>
      </c>
      <c r="J456" s="74">
        <v>0</v>
      </c>
      <c r="K456" s="63">
        <v>635882.4</v>
      </c>
      <c r="L456" s="63">
        <v>0</v>
      </c>
      <c r="M456" s="63">
        <v>549117.6</v>
      </c>
      <c r="N456" s="63">
        <v>0</v>
      </c>
      <c r="O456" s="63">
        <v>0</v>
      </c>
      <c r="P456" s="63">
        <v>0</v>
      </c>
      <c r="Q456" s="63">
        <v>0</v>
      </c>
      <c r="R456" s="63">
        <v>0</v>
      </c>
      <c r="ALN456" s="6"/>
    </row>
    <row r="457" spans="1:1002" ht="36.6" customHeight="1" x14ac:dyDescent="0.25">
      <c r="A457" s="75" t="s">
        <v>717</v>
      </c>
      <c r="B457" s="76" t="s">
        <v>353</v>
      </c>
      <c r="C457" s="76" t="s">
        <v>44</v>
      </c>
      <c r="D457" s="76" t="s">
        <v>45</v>
      </c>
      <c r="E457" s="57" t="s">
        <v>718</v>
      </c>
      <c r="F457" s="58" t="s">
        <v>719</v>
      </c>
      <c r="G457" s="97">
        <v>3000000</v>
      </c>
      <c r="H457" s="73">
        <v>3000000</v>
      </c>
      <c r="I457" s="73">
        <v>0</v>
      </c>
      <c r="J457" s="74">
        <v>0</v>
      </c>
      <c r="K457" s="63">
        <v>19922.87</v>
      </c>
      <c r="L457" s="63">
        <v>0</v>
      </c>
      <c r="M457" s="63">
        <v>280077.13</v>
      </c>
      <c r="N457" s="63">
        <v>900000</v>
      </c>
      <c r="O457" s="63">
        <v>1500000</v>
      </c>
      <c r="P457" s="63">
        <v>300000</v>
      </c>
      <c r="Q457" s="63">
        <v>0</v>
      </c>
      <c r="R457" s="63">
        <v>0</v>
      </c>
      <c r="ALN457" s="6"/>
    </row>
    <row r="458" spans="1:1002" ht="36.6" customHeight="1" x14ac:dyDescent="0.25">
      <c r="A458" s="75" t="s">
        <v>720</v>
      </c>
      <c r="B458" s="76" t="s">
        <v>353</v>
      </c>
      <c r="C458" s="76" t="s">
        <v>44</v>
      </c>
      <c r="D458" s="76" t="s">
        <v>45</v>
      </c>
      <c r="E458" s="57" t="s">
        <v>721</v>
      </c>
      <c r="F458" s="58" t="s">
        <v>722</v>
      </c>
      <c r="G458" s="97">
        <v>1925000</v>
      </c>
      <c r="H458" s="73">
        <v>1925000</v>
      </c>
      <c r="I458" s="73">
        <v>0</v>
      </c>
      <c r="J458" s="74">
        <v>0</v>
      </c>
      <c r="K458" s="63">
        <v>14182.3</v>
      </c>
      <c r="L458" s="63">
        <v>0</v>
      </c>
      <c r="M458" s="63">
        <v>178317.7</v>
      </c>
      <c r="N458" s="63">
        <v>577500</v>
      </c>
      <c r="O458" s="63">
        <v>962500</v>
      </c>
      <c r="P458" s="63">
        <v>192500</v>
      </c>
      <c r="Q458" s="63">
        <v>0</v>
      </c>
      <c r="R458" s="63">
        <v>0</v>
      </c>
      <c r="ALN458" s="6"/>
    </row>
    <row r="459" spans="1:1002" ht="36.6" customHeight="1" x14ac:dyDescent="0.25">
      <c r="A459" s="75" t="s">
        <v>1065</v>
      </c>
      <c r="B459" s="76" t="s">
        <v>353</v>
      </c>
      <c r="C459" s="76" t="s">
        <v>44</v>
      </c>
      <c r="D459" s="76" t="s">
        <v>45</v>
      </c>
      <c r="E459" s="57" t="s">
        <v>1066</v>
      </c>
      <c r="F459" s="58" t="s">
        <v>1067</v>
      </c>
      <c r="G459" s="97">
        <v>15000000</v>
      </c>
      <c r="H459" s="73">
        <v>15000000</v>
      </c>
      <c r="I459" s="73">
        <v>0</v>
      </c>
      <c r="J459" s="74">
        <v>0</v>
      </c>
      <c r="K459" s="63">
        <v>0</v>
      </c>
      <c r="L459" s="63">
        <v>0</v>
      </c>
      <c r="M459" s="63">
        <v>3000000</v>
      </c>
      <c r="N459" s="63">
        <v>3000000</v>
      </c>
      <c r="O459" s="63">
        <v>3000000</v>
      </c>
      <c r="P459" s="63">
        <v>3000000</v>
      </c>
      <c r="Q459" s="63">
        <v>3000000</v>
      </c>
      <c r="R459" s="63">
        <v>0</v>
      </c>
      <c r="ALN459" s="6"/>
    </row>
    <row r="460" spans="1:1002" ht="36.6" customHeight="1" x14ac:dyDescent="0.25">
      <c r="A460" s="75" t="s">
        <v>1321</v>
      </c>
      <c r="B460" s="76" t="s">
        <v>353</v>
      </c>
      <c r="C460" s="76" t="s">
        <v>44</v>
      </c>
      <c r="D460" s="76" t="s">
        <v>45</v>
      </c>
      <c r="E460" s="57" t="s">
        <v>1322</v>
      </c>
      <c r="F460" s="58" t="s">
        <v>1323</v>
      </c>
      <c r="G460" s="97">
        <v>3700000</v>
      </c>
      <c r="H460" s="73">
        <v>3700000</v>
      </c>
      <c r="I460" s="73">
        <v>0</v>
      </c>
      <c r="J460" s="74">
        <v>0</v>
      </c>
      <c r="K460" s="63">
        <v>0</v>
      </c>
      <c r="L460" s="63">
        <v>241243.02</v>
      </c>
      <c r="M460" s="63">
        <v>937855.36</v>
      </c>
      <c r="N460" s="63">
        <v>1040901.62</v>
      </c>
      <c r="O460" s="63">
        <v>740000</v>
      </c>
      <c r="P460" s="63">
        <v>740000</v>
      </c>
      <c r="Q460" s="63">
        <v>0</v>
      </c>
      <c r="R460" s="63">
        <v>0</v>
      </c>
      <c r="ALN460" s="6"/>
    </row>
    <row r="461" spans="1:1002" ht="36.6" customHeight="1" x14ac:dyDescent="0.25">
      <c r="A461" s="75" t="s">
        <v>714</v>
      </c>
      <c r="B461" s="76" t="s">
        <v>353</v>
      </c>
      <c r="C461" s="76" t="s">
        <v>44</v>
      </c>
      <c r="D461" s="76" t="s">
        <v>45</v>
      </c>
      <c r="E461" s="57" t="s">
        <v>715</v>
      </c>
      <c r="F461" s="58" t="s">
        <v>716</v>
      </c>
      <c r="G461" s="97">
        <v>2750000</v>
      </c>
      <c r="H461" s="73">
        <v>2750000</v>
      </c>
      <c r="I461" s="73">
        <v>0</v>
      </c>
      <c r="J461" s="74">
        <v>0</v>
      </c>
      <c r="K461" s="63">
        <v>47715.46</v>
      </c>
      <c r="L461" s="63">
        <v>0</v>
      </c>
      <c r="M461" s="63">
        <v>227284.54</v>
      </c>
      <c r="N461" s="63">
        <v>825000</v>
      </c>
      <c r="O461" s="63">
        <v>1375000</v>
      </c>
      <c r="P461" s="63">
        <v>275000</v>
      </c>
      <c r="Q461" s="63">
        <v>0</v>
      </c>
      <c r="R461" s="63">
        <v>0</v>
      </c>
      <c r="ALN461" s="6"/>
    </row>
    <row r="462" spans="1:1002" ht="36.6" customHeight="1" x14ac:dyDescent="0.25">
      <c r="A462" s="75" t="s">
        <v>1728</v>
      </c>
      <c r="B462" s="76" t="s">
        <v>2100</v>
      </c>
      <c r="C462" s="76" t="s">
        <v>44</v>
      </c>
      <c r="D462" s="76" t="s">
        <v>1455</v>
      </c>
      <c r="E462" s="57" t="s">
        <v>1730</v>
      </c>
      <c r="F462" s="58" t="s">
        <v>1731</v>
      </c>
      <c r="G462" s="97">
        <v>9040000</v>
      </c>
      <c r="H462" s="73">
        <v>6328000</v>
      </c>
      <c r="I462" s="73">
        <v>2712000</v>
      </c>
      <c r="J462" s="74">
        <v>0</v>
      </c>
      <c r="K462" s="63">
        <v>6328000</v>
      </c>
      <c r="L462" s="63">
        <v>0</v>
      </c>
      <c r="M462" s="63">
        <v>0</v>
      </c>
      <c r="N462" s="63">
        <v>0</v>
      </c>
      <c r="O462" s="63">
        <v>0</v>
      </c>
      <c r="P462" s="63">
        <v>0</v>
      </c>
      <c r="Q462" s="63">
        <v>0</v>
      </c>
      <c r="R462" s="63">
        <v>0</v>
      </c>
      <c r="ALN462" s="6"/>
    </row>
    <row r="463" spans="1:1002" ht="36.6" customHeight="1" x14ac:dyDescent="0.25">
      <c r="A463" s="75" t="s">
        <v>1732</v>
      </c>
      <c r="B463" s="76" t="s">
        <v>2100</v>
      </c>
      <c r="C463" s="76" t="s">
        <v>44</v>
      </c>
      <c r="D463" s="76" t="s">
        <v>1455</v>
      </c>
      <c r="E463" s="57" t="s">
        <v>1733</v>
      </c>
      <c r="F463" s="58" t="s">
        <v>1734</v>
      </c>
      <c r="G463" s="97">
        <v>4931367.09</v>
      </c>
      <c r="H463" s="73">
        <v>2800000</v>
      </c>
      <c r="I463" s="73">
        <v>2131367.09</v>
      </c>
      <c r="J463" s="74">
        <v>0</v>
      </c>
      <c r="K463" s="63">
        <v>44988.09</v>
      </c>
      <c r="L463" s="63">
        <v>1814013.35</v>
      </c>
      <c r="M463" s="63">
        <v>940998.56</v>
      </c>
      <c r="N463" s="63">
        <v>0</v>
      </c>
      <c r="O463" s="63">
        <v>0</v>
      </c>
      <c r="P463" s="63">
        <v>0</v>
      </c>
      <c r="Q463" s="63">
        <v>0</v>
      </c>
      <c r="R463" s="63">
        <v>0</v>
      </c>
      <c r="ALN463" s="6"/>
    </row>
    <row r="464" spans="1:1002" ht="36.6" customHeight="1" x14ac:dyDescent="0.25">
      <c r="A464" s="75" t="s">
        <v>1280</v>
      </c>
      <c r="B464" s="76" t="s">
        <v>1281</v>
      </c>
      <c r="C464" s="76" t="s">
        <v>44</v>
      </c>
      <c r="D464" s="76" t="s">
        <v>786</v>
      </c>
      <c r="E464" s="57" t="s">
        <v>1282</v>
      </c>
      <c r="F464" s="58" t="s">
        <v>1283</v>
      </c>
      <c r="G464" s="97">
        <v>30000000</v>
      </c>
      <c r="H464" s="73">
        <v>30000000</v>
      </c>
      <c r="I464" s="73">
        <v>0</v>
      </c>
      <c r="J464" s="74">
        <v>0</v>
      </c>
      <c r="K464" s="63">
        <v>0</v>
      </c>
      <c r="L464" s="63">
        <v>1630020.41</v>
      </c>
      <c r="M464" s="63">
        <v>8336860.5199999996</v>
      </c>
      <c r="N464" s="63">
        <v>9033119.0700000003</v>
      </c>
      <c r="O464" s="63">
        <v>8000000</v>
      </c>
      <c r="P464" s="63">
        <v>3000000</v>
      </c>
      <c r="Q464" s="63">
        <v>0</v>
      </c>
      <c r="R464" s="63">
        <v>0</v>
      </c>
      <c r="ALN464" s="6"/>
    </row>
    <row r="465" spans="1:1002" ht="36.6" customHeight="1" x14ac:dyDescent="0.25">
      <c r="A465" s="75" t="s">
        <v>1638</v>
      </c>
      <c r="B465" s="76" t="s">
        <v>200</v>
      </c>
      <c r="C465" s="76" t="s">
        <v>44</v>
      </c>
      <c r="D465" s="76" t="s">
        <v>45</v>
      </c>
      <c r="E465" s="57" t="s">
        <v>1639</v>
      </c>
      <c r="F465" s="58" t="s">
        <v>1640</v>
      </c>
      <c r="G465" s="97">
        <v>735440</v>
      </c>
      <c r="H465" s="73">
        <v>735440</v>
      </c>
      <c r="I465" s="73">
        <v>0</v>
      </c>
      <c r="J465" s="74">
        <v>0</v>
      </c>
      <c r="K465" s="63">
        <v>20084.63</v>
      </c>
      <c r="L465" s="63">
        <v>63934.94</v>
      </c>
      <c r="M465" s="63">
        <v>248553.21</v>
      </c>
      <c r="N465" s="63">
        <v>226834.85</v>
      </c>
      <c r="O465" s="63">
        <v>176032.37</v>
      </c>
      <c r="P465" s="63">
        <v>0</v>
      </c>
      <c r="Q465" s="63">
        <v>0</v>
      </c>
      <c r="R465" s="63">
        <v>0</v>
      </c>
      <c r="ALN465" s="6"/>
    </row>
    <row r="466" spans="1:1002" ht="36.6" customHeight="1" x14ac:dyDescent="0.25">
      <c r="A466" s="75" t="s">
        <v>1635</v>
      </c>
      <c r="B466" s="76" t="s">
        <v>200</v>
      </c>
      <c r="C466" s="76" t="s">
        <v>44</v>
      </c>
      <c r="D466" s="76" t="s">
        <v>45</v>
      </c>
      <c r="E466" s="57" t="s">
        <v>1636</v>
      </c>
      <c r="F466" s="58" t="s">
        <v>1637</v>
      </c>
      <c r="G466" s="97">
        <v>735440</v>
      </c>
      <c r="H466" s="73">
        <v>735440</v>
      </c>
      <c r="I466" s="73">
        <v>0</v>
      </c>
      <c r="J466" s="74">
        <v>0</v>
      </c>
      <c r="K466" s="63">
        <v>18874.169999999998</v>
      </c>
      <c r="L466" s="63">
        <v>63934.94</v>
      </c>
      <c r="M466" s="63">
        <v>248553.21</v>
      </c>
      <c r="N466" s="63">
        <v>226834.84</v>
      </c>
      <c r="O466" s="63">
        <v>177242.84</v>
      </c>
      <c r="P466" s="63">
        <v>0</v>
      </c>
      <c r="Q466" s="63">
        <v>0</v>
      </c>
      <c r="R466" s="63">
        <v>0</v>
      </c>
      <c r="ALN466" s="6"/>
    </row>
    <row r="467" spans="1:1002" ht="36.6" customHeight="1" x14ac:dyDescent="0.25">
      <c r="A467" s="75" t="s">
        <v>199</v>
      </c>
      <c r="B467" s="76" t="s">
        <v>200</v>
      </c>
      <c r="C467" s="76" t="s">
        <v>44</v>
      </c>
      <c r="D467" s="76" t="s">
        <v>45</v>
      </c>
      <c r="E467" s="57" t="s">
        <v>201</v>
      </c>
      <c r="F467" s="58" t="s">
        <v>202</v>
      </c>
      <c r="G467" s="97">
        <v>735440</v>
      </c>
      <c r="H467" s="73">
        <v>735440</v>
      </c>
      <c r="I467" s="73">
        <v>0</v>
      </c>
      <c r="J467" s="74">
        <v>0</v>
      </c>
      <c r="K467" s="63">
        <v>48799.35</v>
      </c>
      <c r="L467" s="63">
        <v>47951.29</v>
      </c>
      <c r="M467" s="63">
        <v>186415.23</v>
      </c>
      <c r="N467" s="63">
        <v>206897.48</v>
      </c>
      <c r="O467" s="63">
        <v>147088</v>
      </c>
      <c r="P467" s="63">
        <v>98288.65</v>
      </c>
      <c r="Q467" s="63">
        <v>0</v>
      </c>
      <c r="R467" s="63">
        <v>0</v>
      </c>
      <c r="ALN467" s="6"/>
    </row>
    <row r="468" spans="1:1002" ht="36.6" customHeight="1" x14ac:dyDescent="0.25">
      <c r="A468" s="75" t="s">
        <v>1628</v>
      </c>
      <c r="B468" s="76" t="s">
        <v>200</v>
      </c>
      <c r="C468" s="76" t="s">
        <v>44</v>
      </c>
      <c r="D468" s="76" t="s">
        <v>45</v>
      </c>
      <c r="E468" s="57" t="s">
        <v>1629</v>
      </c>
      <c r="F468" s="58" t="s">
        <v>1630</v>
      </c>
      <c r="G468" s="97">
        <v>735440</v>
      </c>
      <c r="H468" s="73">
        <v>735440</v>
      </c>
      <c r="I468" s="73">
        <v>0</v>
      </c>
      <c r="J468" s="74">
        <v>0</v>
      </c>
      <c r="K468" s="63">
        <v>71538.009999999995</v>
      </c>
      <c r="L468" s="63">
        <v>63934.94</v>
      </c>
      <c r="M468" s="63">
        <v>248553.21</v>
      </c>
      <c r="N468" s="63">
        <v>226834.84</v>
      </c>
      <c r="O468" s="63">
        <v>124579</v>
      </c>
      <c r="P468" s="63">
        <v>0</v>
      </c>
      <c r="Q468" s="63">
        <v>0</v>
      </c>
      <c r="R468" s="63">
        <v>0</v>
      </c>
      <c r="ALN468" s="6"/>
    </row>
    <row r="469" spans="1:1002" ht="36.6" customHeight="1" x14ac:dyDescent="0.25">
      <c r="A469" s="75" t="s">
        <v>206</v>
      </c>
      <c r="B469" s="76" t="s">
        <v>200</v>
      </c>
      <c r="C469" s="76" t="s">
        <v>44</v>
      </c>
      <c r="D469" s="76" t="s">
        <v>45</v>
      </c>
      <c r="E469" s="57" t="s">
        <v>207</v>
      </c>
      <c r="F469" s="58" t="s">
        <v>208</v>
      </c>
      <c r="G469" s="97">
        <v>1015000</v>
      </c>
      <c r="H469" s="73">
        <v>1015000</v>
      </c>
      <c r="I469" s="73">
        <v>0</v>
      </c>
      <c r="J469" s="74">
        <v>0</v>
      </c>
      <c r="K469" s="63">
        <v>19867.419999999998</v>
      </c>
      <c r="L469" s="63">
        <v>66178.83</v>
      </c>
      <c r="M469" s="63">
        <v>257276.54</v>
      </c>
      <c r="N469" s="63">
        <v>285544.63</v>
      </c>
      <c r="O469" s="63">
        <v>203000</v>
      </c>
      <c r="P469" s="63">
        <v>183132.58</v>
      </c>
      <c r="Q469" s="63">
        <v>0</v>
      </c>
      <c r="R469" s="63">
        <v>0</v>
      </c>
      <c r="ALN469" s="6"/>
    </row>
    <row r="470" spans="1:1002" ht="36.6" customHeight="1" x14ac:dyDescent="0.25">
      <c r="A470" s="75" t="s">
        <v>1695</v>
      </c>
      <c r="B470" s="76" t="s">
        <v>1696</v>
      </c>
      <c r="C470" s="76" t="s">
        <v>44</v>
      </c>
      <c r="D470" s="76" t="s">
        <v>45</v>
      </c>
      <c r="E470" s="57" t="s">
        <v>1697</v>
      </c>
      <c r="F470" s="58" t="s">
        <v>1698</v>
      </c>
      <c r="G470" s="97">
        <v>2212800</v>
      </c>
      <c r="H470" s="73">
        <v>2212800</v>
      </c>
      <c r="I470" s="73">
        <v>0</v>
      </c>
      <c r="J470" s="74">
        <v>0</v>
      </c>
      <c r="K470" s="63">
        <v>0</v>
      </c>
      <c r="L470" s="63">
        <v>442560</v>
      </c>
      <c r="M470" s="63">
        <v>1770240</v>
      </c>
      <c r="N470" s="63">
        <v>0</v>
      </c>
      <c r="O470" s="63">
        <v>0</v>
      </c>
      <c r="P470" s="63">
        <v>0</v>
      </c>
      <c r="Q470" s="63">
        <v>0</v>
      </c>
      <c r="R470" s="63">
        <v>0</v>
      </c>
      <c r="ALN470" s="6"/>
    </row>
    <row r="471" spans="1:1002" ht="36.6" customHeight="1" x14ac:dyDescent="0.25">
      <c r="A471" s="75" t="s">
        <v>1742</v>
      </c>
      <c r="B471" s="76" t="s">
        <v>1743</v>
      </c>
      <c r="C471" s="76" t="s">
        <v>44</v>
      </c>
      <c r="D471" s="76" t="s">
        <v>45</v>
      </c>
      <c r="E471" s="57" t="s">
        <v>1744</v>
      </c>
      <c r="F471" s="58" t="s">
        <v>1745</v>
      </c>
      <c r="G471" s="97">
        <v>1350000</v>
      </c>
      <c r="H471" s="73">
        <v>1350000</v>
      </c>
      <c r="I471" s="73">
        <v>0</v>
      </c>
      <c r="J471" s="74">
        <v>0</v>
      </c>
      <c r="K471" s="63">
        <v>0</v>
      </c>
      <c r="L471" s="63">
        <v>176042.2</v>
      </c>
      <c r="M471" s="63">
        <v>633957.80000000005</v>
      </c>
      <c r="N471" s="63">
        <v>540000</v>
      </c>
      <c r="O471" s="63">
        <v>0</v>
      </c>
      <c r="P471" s="63">
        <v>0</v>
      </c>
      <c r="Q471" s="63">
        <v>0</v>
      </c>
      <c r="R471" s="63">
        <v>0</v>
      </c>
      <c r="ALN471" s="6"/>
    </row>
    <row r="472" spans="1:1002" ht="36.6" customHeight="1" x14ac:dyDescent="0.25">
      <c r="A472" s="75" t="s">
        <v>203</v>
      </c>
      <c r="B472" s="76" t="s">
        <v>43</v>
      </c>
      <c r="C472" s="76" t="s">
        <v>44</v>
      </c>
      <c r="D472" s="76" t="s">
        <v>45</v>
      </c>
      <c r="E472" s="57" t="s">
        <v>204</v>
      </c>
      <c r="F472" s="58" t="s">
        <v>205</v>
      </c>
      <c r="G472" s="97">
        <v>4500000</v>
      </c>
      <c r="H472" s="73">
        <v>4500000</v>
      </c>
      <c r="I472" s="73">
        <v>0</v>
      </c>
      <c r="J472" s="74">
        <v>0</v>
      </c>
      <c r="K472" s="63">
        <v>0</v>
      </c>
      <c r="L472" s="63">
        <v>293403.67</v>
      </c>
      <c r="M472" s="63">
        <v>1140634.8899999999</v>
      </c>
      <c r="N472" s="63">
        <v>1265961.44</v>
      </c>
      <c r="O472" s="63">
        <v>900000</v>
      </c>
      <c r="P472" s="63">
        <v>900000</v>
      </c>
      <c r="Q472" s="63">
        <v>0</v>
      </c>
      <c r="R472" s="63">
        <v>0</v>
      </c>
      <c r="ALN472" s="6"/>
    </row>
    <row r="473" spans="1:1002" ht="36.6" customHeight="1" x14ac:dyDescent="0.25">
      <c r="A473" s="75" t="s">
        <v>1691</v>
      </c>
      <c r="B473" s="76" t="s">
        <v>1692</v>
      </c>
      <c r="C473" s="76" t="s">
        <v>44</v>
      </c>
      <c r="D473" s="76" t="s">
        <v>45</v>
      </c>
      <c r="E473" s="57" t="s">
        <v>1693</v>
      </c>
      <c r="F473" s="58" t="s">
        <v>1694</v>
      </c>
      <c r="G473" s="97">
        <v>2130000</v>
      </c>
      <c r="H473" s="73">
        <v>2130000</v>
      </c>
      <c r="I473" s="73">
        <v>0</v>
      </c>
      <c r="J473" s="74">
        <v>0</v>
      </c>
      <c r="K473" s="63">
        <v>0</v>
      </c>
      <c r="L473" s="63">
        <v>330000</v>
      </c>
      <c r="M473" s="63">
        <v>1800000</v>
      </c>
      <c r="N473" s="63">
        <v>0</v>
      </c>
      <c r="O473" s="63">
        <v>0</v>
      </c>
      <c r="P473" s="63">
        <v>0</v>
      </c>
      <c r="Q473" s="63">
        <v>0</v>
      </c>
      <c r="R473" s="63">
        <v>0</v>
      </c>
      <c r="ALN473" s="6"/>
    </row>
    <row r="474" spans="1:1002" ht="36.6" customHeight="1" x14ac:dyDescent="0.25">
      <c r="A474" s="75" t="s">
        <v>1683</v>
      </c>
      <c r="B474" s="76" t="s">
        <v>1684</v>
      </c>
      <c r="C474" s="76" t="s">
        <v>44</v>
      </c>
      <c r="D474" s="76" t="s">
        <v>45</v>
      </c>
      <c r="E474" s="57" t="s">
        <v>1685</v>
      </c>
      <c r="F474" s="58" t="s">
        <v>1686</v>
      </c>
      <c r="G474" s="97">
        <v>1700000</v>
      </c>
      <c r="H474" s="73">
        <v>1700000</v>
      </c>
      <c r="I474" s="73">
        <v>0</v>
      </c>
      <c r="J474" s="74">
        <v>0</v>
      </c>
      <c r="K474" s="63">
        <v>0</v>
      </c>
      <c r="L474" s="63">
        <v>221682.78</v>
      </c>
      <c r="M474" s="63">
        <v>798317.22</v>
      </c>
      <c r="N474" s="63">
        <v>680000</v>
      </c>
      <c r="O474" s="63">
        <v>0</v>
      </c>
      <c r="P474" s="63">
        <v>0</v>
      </c>
      <c r="Q474" s="63">
        <v>0</v>
      </c>
      <c r="R474" s="63">
        <v>0</v>
      </c>
      <c r="ALN474" s="6"/>
    </row>
    <row r="475" spans="1:1002" ht="36.6" customHeight="1" x14ac:dyDescent="0.25">
      <c r="A475" s="75" t="s">
        <v>1651</v>
      </c>
      <c r="B475" s="76" t="s">
        <v>1652</v>
      </c>
      <c r="C475" s="76" t="s">
        <v>44</v>
      </c>
      <c r="D475" s="76" t="s">
        <v>45</v>
      </c>
      <c r="E475" s="57" t="s">
        <v>1653</v>
      </c>
      <c r="F475" s="58" t="s">
        <v>1654</v>
      </c>
      <c r="G475" s="97">
        <v>6800000</v>
      </c>
      <c r="H475" s="73">
        <v>6800000</v>
      </c>
      <c r="I475" s="73">
        <v>0</v>
      </c>
      <c r="J475" s="74">
        <v>0</v>
      </c>
      <c r="K475" s="63">
        <v>0</v>
      </c>
      <c r="L475" s="63">
        <v>0</v>
      </c>
      <c r="M475" s="63">
        <v>680000</v>
      </c>
      <c r="N475" s="63">
        <v>1360000</v>
      </c>
      <c r="O475" s="63">
        <v>2720000</v>
      </c>
      <c r="P475" s="63">
        <v>1360000</v>
      </c>
      <c r="Q475" s="63">
        <v>680000</v>
      </c>
      <c r="R475" s="63">
        <v>0</v>
      </c>
      <c r="ALN475" s="6"/>
    </row>
    <row r="476" spans="1:1002" ht="36.6" customHeight="1" x14ac:dyDescent="0.25">
      <c r="A476" s="75" t="s">
        <v>1680</v>
      </c>
      <c r="B476" s="76" t="s">
        <v>2105</v>
      </c>
      <c r="C476" s="76" t="s">
        <v>44</v>
      </c>
      <c r="D476" s="76" t="s">
        <v>1455</v>
      </c>
      <c r="E476" s="57" t="s">
        <v>1681</v>
      </c>
      <c r="F476" s="58" t="s">
        <v>1682</v>
      </c>
      <c r="G476" s="97">
        <v>20000000</v>
      </c>
      <c r="H476" s="73">
        <v>7000000</v>
      </c>
      <c r="I476" s="73">
        <v>13000000</v>
      </c>
      <c r="J476" s="74">
        <v>0</v>
      </c>
      <c r="K476" s="63">
        <v>0</v>
      </c>
      <c r="L476" s="63">
        <v>4000000</v>
      </c>
      <c r="M476" s="63">
        <v>3000000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ALN476" s="6"/>
    </row>
    <row r="477" spans="1:1002" ht="36.6" customHeight="1" x14ac:dyDescent="0.25">
      <c r="A477" s="75" t="s">
        <v>1676</v>
      </c>
      <c r="B477" s="76" t="s">
        <v>2105</v>
      </c>
      <c r="C477" s="76" t="s">
        <v>44</v>
      </c>
      <c r="D477" s="76" t="s">
        <v>1455</v>
      </c>
      <c r="E477" s="57" t="s">
        <v>1678</v>
      </c>
      <c r="F477" s="58" t="s">
        <v>1679</v>
      </c>
      <c r="G477" s="97">
        <v>6929085.5199999996</v>
      </c>
      <c r="H477" s="73">
        <v>6929085.5199999996</v>
      </c>
      <c r="I477" s="73">
        <v>0</v>
      </c>
      <c r="J477" s="74">
        <v>0</v>
      </c>
      <c r="K477" s="63">
        <v>0</v>
      </c>
      <c r="L477" s="63">
        <v>3326371.6</v>
      </c>
      <c r="M477" s="63">
        <v>3464542.76</v>
      </c>
      <c r="N477" s="63">
        <v>138171.16</v>
      </c>
      <c r="O477" s="63">
        <v>0</v>
      </c>
      <c r="P477" s="63">
        <v>0</v>
      </c>
      <c r="Q477" s="63">
        <v>0</v>
      </c>
      <c r="R477" s="63">
        <v>0</v>
      </c>
      <c r="ALN477" s="6"/>
    </row>
    <row r="478" spans="1:1002" ht="36.6" customHeight="1" x14ac:dyDescent="0.25">
      <c r="A478" s="75" t="s">
        <v>2106</v>
      </c>
      <c r="B478" s="76" t="s">
        <v>43</v>
      </c>
      <c r="C478" s="56" t="s">
        <v>44</v>
      </c>
      <c r="D478" s="56" t="s">
        <v>45</v>
      </c>
      <c r="E478" s="57" t="s">
        <v>46</v>
      </c>
      <c r="F478" s="58" t="s">
        <v>47</v>
      </c>
      <c r="G478" s="97">
        <v>3500000</v>
      </c>
      <c r="H478" s="73">
        <v>3500000</v>
      </c>
      <c r="I478" s="74">
        <v>0</v>
      </c>
      <c r="J478" s="74">
        <v>0</v>
      </c>
      <c r="K478" s="63">
        <v>0</v>
      </c>
      <c r="L478" s="63">
        <v>228202.85671679801</v>
      </c>
      <c r="M478" s="63">
        <v>887160.47289934999</v>
      </c>
      <c r="N478" s="63">
        <v>984636.67038385198</v>
      </c>
      <c r="O478" s="63">
        <v>700000</v>
      </c>
      <c r="P478" s="63">
        <v>700000</v>
      </c>
      <c r="Q478" s="63">
        <v>0</v>
      </c>
      <c r="R478" s="63">
        <v>0</v>
      </c>
      <c r="ALN478" s="6"/>
    </row>
    <row r="479" spans="1:1002" ht="36.6" customHeight="1" x14ac:dyDescent="0.25">
      <c r="A479" s="75" t="s">
        <v>1579</v>
      </c>
      <c r="B479" s="76" t="s">
        <v>43</v>
      </c>
      <c r="C479" s="76" t="s">
        <v>44</v>
      </c>
      <c r="D479" s="76" t="s">
        <v>45</v>
      </c>
      <c r="E479" s="57" t="s">
        <v>1580</v>
      </c>
      <c r="F479" s="58" t="s">
        <v>1581</v>
      </c>
      <c r="G479" s="97">
        <v>4650000</v>
      </c>
      <c r="H479" s="73">
        <v>4650000</v>
      </c>
      <c r="I479" s="73">
        <v>0</v>
      </c>
      <c r="J479" s="74">
        <v>0</v>
      </c>
      <c r="K479" s="63">
        <v>0</v>
      </c>
      <c r="L479" s="63">
        <v>303183.8</v>
      </c>
      <c r="M479" s="63">
        <v>1178656.06</v>
      </c>
      <c r="N479" s="63">
        <v>1308160.1399999999</v>
      </c>
      <c r="O479" s="63">
        <v>930000</v>
      </c>
      <c r="P479" s="63">
        <v>930000</v>
      </c>
      <c r="Q479" s="63">
        <v>0</v>
      </c>
      <c r="R479" s="63">
        <v>0</v>
      </c>
      <c r="ALN479" s="6"/>
    </row>
    <row r="480" spans="1:1002" ht="36.6" customHeight="1" x14ac:dyDescent="0.25">
      <c r="A480" s="75"/>
      <c r="B480" s="76" t="s">
        <v>1868</v>
      </c>
      <c r="C480" s="56" t="s">
        <v>44</v>
      </c>
      <c r="D480" s="56" t="s">
        <v>786</v>
      </c>
      <c r="E480" s="57" t="s">
        <v>1869</v>
      </c>
      <c r="F480" s="58" t="s">
        <v>2125</v>
      </c>
      <c r="G480" s="97">
        <v>56759991.770000003</v>
      </c>
      <c r="H480" s="73">
        <v>10930000</v>
      </c>
      <c r="I480" s="73">
        <v>45829991.770000003</v>
      </c>
      <c r="J480" s="74">
        <v>0</v>
      </c>
      <c r="K480" s="63">
        <v>0</v>
      </c>
      <c r="L480" s="63">
        <v>2216828</v>
      </c>
      <c r="M480" s="63">
        <v>8713172</v>
      </c>
      <c r="N480" s="63">
        <v>0</v>
      </c>
      <c r="O480" s="63">
        <v>0</v>
      </c>
      <c r="P480" s="63">
        <v>0</v>
      </c>
      <c r="Q480" s="63">
        <v>0</v>
      </c>
      <c r="R480" s="63">
        <v>0</v>
      </c>
      <c r="ALN480" s="6"/>
    </row>
    <row r="481" spans="1:1002" ht="36.6" customHeight="1" x14ac:dyDescent="0.25">
      <c r="A481" s="75"/>
      <c r="B481" s="76" t="s">
        <v>1874</v>
      </c>
      <c r="C481" s="56" t="s">
        <v>44</v>
      </c>
      <c r="D481" s="56" t="s">
        <v>786</v>
      </c>
      <c r="E481" s="57" t="s">
        <v>1875</v>
      </c>
      <c r="F481" s="58" t="s">
        <v>2126</v>
      </c>
      <c r="G481" s="97">
        <v>4000000</v>
      </c>
      <c r="H481" s="73">
        <v>4000000</v>
      </c>
      <c r="I481" s="73">
        <v>0</v>
      </c>
      <c r="J481" s="74">
        <v>0</v>
      </c>
      <c r="K481" s="63">
        <v>0</v>
      </c>
      <c r="L481" s="63">
        <v>0</v>
      </c>
      <c r="M481" s="63">
        <v>200000</v>
      </c>
      <c r="N481" s="63">
        <v>1200000</v>
      </c>
      <c r="O481" s="63">
        <v>1800000</v>
      </c>
      <c r="P481" s="63">
        <v>800000</v>
      </c>
      <c r="Q481" s="63">
        <v>0</v>
      </c>
      <c r="R481" s="63">
        <v>0</v>
      </c>
      <c r="ALN481" s="6"/>
    </row>
    <row r="482" spans="1:1002" ht="36.6" customHeight="1" x14ac:dyDescent="0.25">
      <c r="A482" s="75"/>
      <c r="B482" s="76" t="s">
        <v>1879</v>
      </c>
      <c r="C482" s="56" t="s">
        <v>44</v>
      </c>
      <c r="D482" s="56" t="s">
        <v>786</v>
      </c>
      <c r="E482" s="57" t="s">
        <v>1880</v>
      </c>
      <c r="F482" s="58" t="s">
        <v>1881</v>
      </c>
      <c r="G482" s="97">
        <v>12436653.99</v>
      </c>
      <c r="H482" s="73">
        <v>12436653.99</v>
      </c>
      <c r="I482" s="74">
        <v>0</v>
      </c>
      <c r="J482" s="74">
        <v>0</v>
      </c>
      <c r="K482" s="63">
        <v>0</v>
      </c>
      <c r="L482" s="63">
        <v>0</v>
      </c>
      <c r="M482" s="63">
        <v>400000</v>
      </c>
      <c r="N482" s="63">
        <v>3000000</v>
      </c>
      <c r="O482" s="63">
        <v>3500000</v>
      </c>
      <c r="P482" s="63">
        <v>3500000</v>
      </c>
      <c r="Q482" s="63">
        <f>2036653.99</f>
        <v>2036653.99</v>
      </c>
      <c r="R482" s="63">
        <v>0</v>
      </c>
      <c r="ALN482" s="6"/>
    </row>
    <row r="483" spans="1:1002" ht="36.6" customHeight="1" x14ac:dyDescent="0.25">
      <c r="A483" s="75"/>
      <c r="B483" s="56" t="s">
        <v>2127</v>
      </c>
      <c r="C483" s="56" t="s">
        <v>44</v>
      </c>
      <c r="D483" s="56" t="s">
        <v>45</v>
      </c>
      <c r="E483" s="57" t="s">
        <v>2129</v>
      </c>
      <c r="F483" s="84" t="s">
        <v>2128</v>
      </c>
      <c r="G483" s="140">
        <v>7900000</v>
      </c>
      <c r="H483" s="73">
        <v>7900000</v>
      </c>
      <c r="I483" s="73">
        <v>0</v>
      </c>
      <c r="J483" s="74">
        <v>0</v>
      </c>
      <c r="K483" s="63">
        <v>0</v>
      </c>
      <c r="L483" s="63"/>
      <c r="M483" s="63">
        <v>1300000</v>
      </c>
      <c r="N483" s="63">
        <v>2000000</v>
      </c>
      <c r="O483" s="63">
        <v>3000000</v>
      </c>
      <c r="P483" s="63">
        <v>1600000</v>
      </c>
      <c r="Q483" s="63">
        <v>0</v>
      </c>
      <c r="R483" s="63">
        <v>0</v>
      </c>
      <c r="ALN483" s="6"/>
    </row>
    <row r="484" spans="1:1002" ht="36.6" customHeight="1" x14ac:dyDescent="0.25">
      <c r="A484" s="72" t="s">
        <v>1670</v>
      </c>
      <c r="B484" s="56" t="s">
        <v>1671</v>
      </c>
      <c r="C484" s="56" t="s">
        <v>1672</v>
      </c>
      <c r="D484" s="56" t="s">
        <v>1673</v>
      </c>
      <c r="E484" s="57" t="s">
        <v>1674</v>
      </c>
      <c r="F484" s="58" t="s">
        <v>1675</v>
      </c>
      <c r="G484" s="97">
        <v>123800</v>
      </c>
      <c r="H484" s="73">
        <v>123800</v>
      </c>
      <c r="I484" s="73">
        <v>0</v>
      </c>
      <c r="J484" s="74">
        <v>0</v>
      </c>
      <c r="K484" s="63">
        <v>0</v>
      </c>
      <c r="L484" s="63">
        <v>24760</v>
      </c>
      <c r="M484" s="63">
        <v>99040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ALN484" s="6"/>
    </row>
    <row r="485" spans="1:1002" ht="36.6" customHeight="1" x14ac:dyDescent="0.25">
      <c r="A485" s="72" t="s">
        <v>1854</v>
      </c>
      <c r="B485" s="56" t="s">
        <v>1265</v>
      </c>
      <c r="C485" s="56" t="s">
        <v>1672</v>
      </c>
      <c r="D485" s="56" t="s">
        <v>1673</v>
      </c>
      <c r="E485" s="57"/>
      <c r="F485" s="58" t="s">
        <v>1855</v>
      </c>
      <c r="G485" s="97">
        <v>100000000</v>
      </c>
      <c r="H485" s="73">
        <v>100000000</v>
      </c>
      <c r="I485" s="73">
        <v>0</v>
      </c>
      <c r="J485" s="74">
        <v>0</v>
      </c>
      <c r="K485" s="63">
        <v>0</v>
      </c>
      <c r="L485" s="63">
        <v>3000000</v>
      </c>
      <c r="M485" s="63">
        <v>7000000</v>
      </c>
      <c r="N485" s="63">
        <v>18216065.300000001</v>
      </c>
      <c r="O485" s="63">
        <v>20277953.670000002</v>
      </c>
      <c r="P485" s="63">
        <v>22505981.030000001</v>
      </c>
      <c r="Q485" s="63">
        <v>15000000</v>
      </c>
      <c r="R485" s="63">
        <v>14000000</v>
      </c>
      <c r="ALN485" s="6"/>
    </row>
    <row r="486" spans="1:1002" ht="36.6" customHeight="1" x14ac:dyDescent="0.25">
      <c r="A486" s="72" t="s">
        <v>1860</v>
      </c>
      <c r="B486" s="56" t="s">
        <v>460</v>
      </c>
      <c r="C486" s="56" t="s">
        <v>69</v>
      </c>
      <c r="D486" s="56" t="s">
        <v>91</v>
      </c>
      <c r="E486" s="57"/>
      <c r="F486" s="58" t="s">
        <v>1861</v>
      </c>
      <c r="G486" s="97">
        <v>100000000</v>
      </c>
      <c r="H486" s="73">
        <v>100000000</v>
      </c>
      <c r="I486" s="73">
        <v>0</v>
      </c>
      <c r="J486" s="74">
        <v>0</v>
      </c>
      <c r="K486" s="63">
        <v>0</v>
      </c>
      <c r="L486" s="63">
        <v>0</v>
      </c>
      <c r="M486" s="63"/>
      <c r="N486" s="63">
        <v>22000000</v>
      </c>
      <c r="O486" s="63">
        <v>28000000</v>
      </c>
      <c r="P486" s="63">
        <v>30000000</v>
      </c>
      <c r="Q486" s="63">
        <v>12000000</v>
      </c>
      <c r="R486" s="63">
        <v>8000000</v>
      </c>
      <c r="ALN486" s="6"/>
    </row>
    <row r="487" spans="1:1002" ht="36.6" customHeight="1" x14ac:dyDescent="0.25">
      <c r="A487" s="72" t="s">
        <v>89</v>
      </c>
      <c r="B487" s="56" t="s">
        <v>90</v>
      </c>
      <c r="C487" s="56" t="s">
        <v>69</v>
      </c>
      <c r="D487" s="56" t="s">
        <v>91</v>
      </c>
      <c r="E487" s="57" t="s">
        <v>92</v>
      </c>
      <c r="F487" s="58" t="s">
        <v>93</v>
      </c>
      <c r="G487" s="97">
        <v>307000</v>
      </c>
      <c r="H487" s="73">
        <v>307000</v>
      </c>
      <c r="I487" s="73">
        <v>0</v>
      </c>
      <c r="J487" s="74">
        <v>0</v>
      </c>
      <c r="K487" s="63">
        <v>0</v>
      </c>
      <c r="L487" s="63">
        <v>61400</v>
      </c>
      <c r="M487" s="63">
        <v>245600</v>
      </c>
      <c r="N487" s="63">
        <v>0</v>
      </c>
      <c r="O487" s="63">
        <v>0</v>
      </c>
      <c r="P487" s="63">
        <v>0</v>
      </c>
      <c r="Q487" s="63">
        <v>0</v>
      </c>
      <c r="R487" s="63">
        <v>0</v>
      </c>
      <c r="ALN487" s="6"/>
    </row>
    <row r="488" spans="1:1002" ht="36.6" customHeight="1" x14ac:dyDescent="0.25">
      <c r="A488" s="75" t="s">
        <v>1834</v>
      </c>
      <c r="B488" s="76" t="s">
        <v>1835</v>
      </c>
      <c r="C488" s="76" t="s">
        <v>69</v>
      </c>
      <c r="D488" s="76" t="s">
        <v>104</v>
      </c>
      <c r="E488" s="57" t="s">
        <v>1836</v>
      </c>
      <c r="F488" s="58" t="s">
        <v>1837</v>
      </c>
      <c r="G488" s="97">
        <v>70000000</v>
      </c>
      <c r="H488" s="73">
        <v>70000000</v>
      </c>
      <c r="I488" s="73">
        <v>0</v>
      </c>
      <c r="J488" s="74">
        <v>0</v>
      </c>
      <c r="K488" s="63">
        <v>0</v>
      </c>
      <c r="L488" s="63">
        <v>0</v>
      </c>
      <c r="M488" s="63">
        <v>11520081.619999999</v>
      </c>
      <c r="N488" s="63">
        <v>30347442.079999998</v>
      </c>
      <c r="O488" s="63">
        <v>23132476.300000001</v>
      </c>
      <c r="P488" s="63">
        <v>5000000</v>
      </c>
      <c r="Q488" s="63">
        <v>0</v>
      </c>
      <c r="R488" s="63">
        <v>0</v>
      </c>
      <c r="ALN488" s="6"/>
    </row>
    <row r="489" spans="1:1002" ht="36.6" customHeight="1" x14ac:dyDescent="0.25">
      <c r="A489" s="75" t="s">
        <v>108</v>
      </c>
      <c r="B489" s="76" t="s">
        <v>109</v>
      </c>
      <c r="C489" s="76" t="s">
        <v>69</v>
      </c>
      <c r="D489" s="76" t="s">
        <v>104</v>
      </c>
      <c r="E489" s="57" t="s">
        <v>110</v>
      </c>
      <c r="F489" s="58" t="s">
        <v>111</v>
      </c>
      <c r="G489" s="97">
        <v>130000000</v>
      </c>
      <c r="H489" s="73">
        <v>130000000</v>
      </c>
      <c r="I489" s="73">
        <v>0</v>
      </c>
      <c r="J489" s="74">
        <v>0</v>
      </c>
      <c r="K489" s="63">
        <v>0</v>
      </c>
      <c r="L489" s="63">
        <v>0</v>
      </c>
      <c r="M489" s="63">
        <v>0</v>
      </c>
      <c r="N489" s="63">
        <v>5282028.57</v>
      </c>
      <c r="O489" s="63">
        <v>21871604.73</v>
      </c>
      <c r="P489" s="63">
        <v>42846366.700000003</v>
      </c>
      <c r="Q489" s="63">
        <v>30000000</v>
      </c>
      <c r="R489" s="63">
        <v>30000000</v>
      </c>
      <c r="ALN489" s="6"/>
    </row>
    <row r="490" spans="1:1002" ht="36.6" customHeight="1" x14ac:dyDescent="0.25">
      <c r="A490" s="75" t="s">
        <v>102</v>
      </c>
      <c r="B490" s="76" t="s">
        <v>103</v>
      </c>
      <c r="C490" s="76" t="s">
        <v>69</v>
      </c>
      <c r="D490" s="76" t="s">
        <v>104</v>
      </c>
      <c r="E490" s="57" t="s">
        <v>105</v>
      </c>
      <c r="F490" s="58" t="s">
        <v>106</v>
      </c>
      <c r="G490" s="97">
        <v>50000000</v>
      </c>
      <c r="H490" s="73">
        <v>50000000</v>
      </c>
      <c r="I490" s="73">
        <v>0</v>
      </c>
      <c r="J490" s="74">
        <v>0</v>
      </c>
      <c r="K490" s="63">
        <v>0</v>
      </c>
      <c r="L490" s="63">
        <v>0</v>
      </c>
      <c r="M490" s="63">
        <v>0</v>
      </c>
      <c r="N490" s="63">
        <v>20000000</v>
      </c>
      <c r="O490" s="63">
        <v>30000000</v>
      </c>
      <c r="P490" s="63">
        <v>0</v>
      </c>
      <c r="Q490" s="63">
        <v>0</v>
      </c>
      <c r="R490" s="63">
        <v>0</v>
      </c>
      <c r="ALN490" s="6"/>
    </row>
    <row r="491" spans="1:1002" ht="36.6" customHeight="1" x14ac:dyDescent="0.25">
      <c r="A491" s="75" t="s">
        <v>748</v>
      </c>
      <c r="B491" s="76" t="s">
        <v>2107</v>
      </c>
      <c r="C491" s="76" t="s">
        <v>69</v>
      </c>
      <c r="D491" s="76" t="s">
        <v>70</v>
      </c>
      <c r="E491" s="57" t="s">
        <v>750</v>
      </c>
      <c r="F491" s="58" t="s">
        <v>2108</v>
      </c>
      <c r="G491" s="97">
        <v>994734</v>
      </c>
      <c r="H491" s="73">
        <v>994734</v>
      </c>
      <c r="I491" s="73">
        <v>0</v>
      </c>
      <c r="J491" s="74">
        <v>0</v>
      </c>
      <c r="K491" s="63">
        <v>0</v>
      </c>
      <c r="L491" s="63">
        <v>313751.55</v>
      </c>
      <c r="M491" s="63">
        <v>99473.4</v>
      </c>
      <c r="N491" s="63">
        <v>298420.2</v>
      </c>
      <c r="O491" s="63">
        <v>283088.85000000003</v>
      </c>
      <c r="P491" s="63">
        <v>0</v>
      </c>
      <c r="Q491" s="63">
        <v>0</v>
      </c>
      <c r="R491" s="63">
        <v>0</v>
      </c>
      <c r="ALN491" s="6"/>
    </row>
    <row r="492" spans="1:1002" ht="36.6" customHeight="1" x14ac:dyDescent="0.25">
      <c r="A492" s="75" t="s">
        <v>1826</v>
      </c>
      <c r="B492" s="76" t="s">
        <v>2109</v>
      </c>
      <c r="C492" s="76" t="s">
        <v>69</v>
      </c>
      <c r="D492" s="76" t="s">
        <v>70</v>
      </c>
      <c r="E492" s="57" t="s">
        <v>1828</v>
      </c>
      <c r="F492" s="58" t="s">
        <v>1829</v>
      </c>
      <c r="G492" s="97">
        <v>699995.69</v>
      </c>
      <c r="H492" s="73">
        <v>699995.69</v>
      </c>
      <c r="I492" s="73">
        <v>0</v>
      </c>
      <c r="J492" s="74">
        <v>0</v>
      </c>
      <c r="K492" s="63">
        <v>69756.899999999994</v>
      </c>
      <c r="L492" s="63">
        <v>267902.42641650001</v>
      </c>
      <c r="M492" s="63">
        <v>69999.570000000007</v>
      </c>
      <c r="N492" s="63">
        <v>140241.81</v>
      </c>
      <c r="O492" s="63">
        <v>152094.98358349997</v>
      </c>
      <c r="P492" s="63">
        <v>0</v>
      </c>
      <c r="Q492" s="63">
        <v>0</v>
      </c>
      <c r="R492" s="63">
        <v>0</v>
      </c>
      <c r="ALN492" s="6"/>
    </row>
    <row r="493" spans="1:1002" ht="36.6" customHeight="1" x14ac:dyDescent="0.25">
      <c r="A493" s="75" t="s">
        <v>98</v>
      </c>
      <c r="B493" s="76" t="s">
        <v>478</v>
      </c>
      <c r="C493" s="76" t="s">
        <v>69</v>
      </c>
      <c r="D493" s="76" t="s">
        <v>70</v>
      </c>
      <c r="E493" s="57" t="s">
        <v>100</v>
      </c>
      <c r="F493" s="58" t="s">
        <v>101</v>
      </c>
      <c r="G493" s="97">
        <v>590000</v>
      </c>
      <c r="H493" s="73">
        <v>590000</v>
      </c>
      <c r="I493" s="73">
        <v>0</v>
      </c>
      <c r="J493" s="74">
        <v>0</v>
      </c>
      <c r="K493" s="63">
        <v>82571.44</v>
      </c>
      <c r="L493" s="63">
        <v>372710.73720000003</v>
      </c>
      <c r="M493" s="63">
        <v>59000</v>
      </c>
      <c r="N493" s="63">
        <v>59443.1</v>
      </c>
      <c r="O493" s="63">
        <v>16274.722799999989</v>
      </c>
      <c r="P493" s="63">
        <v>0</v>
      </c>
      <c r="Q493" s="63">
        <v>0</v>
      </c>
      <c r="R493" s="63">
        <v>0</v>
      </c>
      <c r="ALN493" s="6"/>
    </row>
    <row r="494" spans="1:1002" ht="36.6" customHeight="1" x14ac:dyDescent="0.25">
      <c r="A494" s="75" t="s">
        <v>799</v>
      </c>
      <c r="B494" s="76" t="s">
        <v>2110</v>
      </c>
      <c r="C494" s="76" t="s">
        <v>69</v>
      </c>
      <c r="D494" s="76" t="s">
        <v>70</v>
      </c>
      <c r="E494" s="57" t="s">
        <v>801</v>
      </c>
      <c r="F494" s="58" t="s">
        <v>802</v>
      </c>
      <c r="G494" s="97">
        <v>494104.39</v>
      </c>
      <c r="H494" s="73">
        <v>494104.39</v>
      </c>
      <c r="I494" s="73">
        <v>0</v>
      </c>
      <c r="J494" s="74">
        <v>0</v>
      </c>
      <c r="K494" s="63">
        <v>62292.800000000003</v>
      </c>
      <c r="L494" s="63">
        <v>175082.56</v>
      </c>
      <c r="M494" s="63">
        <v>98820.88</v>
      </c>
      <c r="N494" s="63">
        <v>85938.51</v>
      </c>
      <c r="O494" s="63">
        <v>71969.640000000014</v>
      </c>
      <c r="P494" s="63">
        <v>0</v>
      </c>
      <c r="Q494" s="63">
        <v>0</v>
      </c>
      <c r="R494" s="63">
        <v>0</v>
      </c>
      <c r="ALN494" s="6"/>
    </row>
    <row r="495" spans="1:1002" ht="36.6" customHeight="1" x14ac:dyDescent="0.25">
      <c r="A495" s="75" t="s">
        <v>752</v>
      </c>
      <c r="B495" s="76" t="s">
        <v>1073</v>
      </c>
      <c r="C495" s="76" t="s">
        <v>69</v>
      </c>
      <c r="D495" s="76" t="s">
        <v>70</v>
      </c>
      <c r="E495" s="57" t="s">
        <v>754</v>
      </c>
      <c r="F495" s="58" t="s">
        <v>755</v>
      </c>
      <c r="G495" s="97">
        <v>630000</v>
      </c>
      <c r="H495" s="73">
        <v>630000</v>
      </c>
      <c r="I495" s="73">
        <v>0</v>
      </c>
      <c r="J495" s="74">
        <v>0</v>
      </c>
      <c r="K495" s="63">
        <v>0</v>
      </c>
      <c r="L495" s="63">
        <v>225205.03000000003</v>
      </c>
      <c r="M495" s="63">
        <v>63000</v>
      </c>
      <c r="N495" s="63">
        <v>189000</v>
      </c>
      <c r="O495" s="63">
        <v>152794.96999999997</v>
      </c>
      <c r="P495" s="63">
        <v>0</v>
      </c>
      <c r="Q495" s="63">
        <v>0</v>
      </c>
      <c r="R495" s="63">
        <v>0</v>
      </c>
      <c r="ALN495" s="6"/>
    </row>
    <row r="496" spans="1:1002" ht="36.6" customHeight="1" x14ac:dyDescent="0.25">
      <c r="A496" s="75" t="s">
        <v>1812</v>
      </c>
      <c r="B496" s="76" t="s">
        <v>2111</v>
      </c>
      <c r="C496" s="76" t="s">
        <v>69</v>
      </c>
      <c r="D496" s="76" t="s">
        <v>70</v>
      </c>
      <c r="E496" s="57" t="s">
        <v>1814</v>
      </c>
      <c r="F496" s="58" t="s">
        <v>1815</v>
      </c>
      <c r="G496" s="97">
        <v>800000</v>
      </c>
      <c r="H496" s="73">
        <v>800000</v>
      </c>
      <c r="I496" s="73">
        <v>0</v>
      </c>
      <c r="J496" s="74">
        <v>0</v>
      </c>
      <c r="K496" s="63">
        <v>96360.36</v>
      </c>
      <c r="L496" s="63">
        <v>309303.02999999997</v>
      </c>
      <c r="M496" s="63">
        <v>80000</v>
      </c>
      <c r="N496" s="63">
        <v>143639.64000000001</v>
      </c>
      <c r="O496" s="63">
        <v>170696.97000000003</v>
      </c>
      <c r="P496" s="63">
        <v>0</v>
      </c>
      <c r="Q496" s="63">
        <v>0</v>
      </c>
      <c r="R496" s="63">
        <v>0</v>
      </c>
      <c r="ALN496" s="6"/>
    </row>
    <row r="497" spans="1:1002" ht="36.6" customHeight="1" x14ac:dyDescent="0.25">
      <c r="A497" s="75" t="s">
        <v>792</v>
      </c>
      <c r="B497" s="76" t="s">
        <v>210</v>
      </c>
      <c r="C497" s="76" t="s">
        <v>69</v>
      </c>
      <c r="D497" s="76" t="s">
        <v>70</v>
      </c>
      <c r="E497" s="57" t="s">
        <v>794</v>
      </c>
      <c r="F497" s="58" t="s">
        <v>795</v>
      </c>
      <c r="G497" s="97">
        <v>540000</v>
      </c>
      <c r="H497" s="73">
        <v>540000</v>
      </c>
      <c r="I497" s="73">
        <v>0</v>
      </c>
      <c r="J497" s="74">
        <v>0</v>
      </c>
      <c r="K497" s="63">
        <v>175709.21</v>
      </c>
      <c r="L497" s="63">
        <v>328137.29999999993</v>
      </c>
      <c r="M497" s="63">
        <v>36153.490000000049</v>
      </c>
      <c r="N497" s="63">
        <v>0</v>
      </c>
      <c r="O497" s="63">
        <v>0</v>
      </c>
      <c r="P497" s="63">
        <v>0</v>
      </c>
      <c r="Q497" s="63">
        <v>0</v>
      </c>
      <c r="R497" s="63">
        <v>0</v>
      </c>
      <c r="ALN497" s="6"/>
    </row>
    <row r="498" spans="1:1002" ht="36.6" customHeight="1" x14ac:dyDescent="0.25">
      <c r="A498" s="75" t="s">
        <v>731</v>
      </c>
      <c r="B498" s="76" t="s">
        <v>52</v>
      </c>
      <c r="C498" s="76" t="s">
        <v>69</v>
      </c>
      <c r="D498" s="76" t="s">
        <v>70</v>
      </c>
      <c r="E498" s="57" t="s">
        <v>733</v>
      </c>
      <c r="F498" s="58" t="s">
        <v>734</v>
      </c>
      <c r="G498" s="97">
        <v>318958.96999999997</v>
      </c>
      <c r="H498" s="73">
        <v>318958.96999999997</v>
      </c>
      <c r="I498" s="73">
        <v>0</v>
      </c>
      <c r="J498" s="74">
        <v>0</v>
      </c>
      <c r="K498" s="63">
        <v>0</v>
      </c>
      <c r="L498" s="63">
        <v>159479.486</v>
      </c>
      <c r="M498" s="63">
        <v>95687.69</v>
      </c>
      <c r="N498" s="63">
        <v>63791.793999999987</v>
      </c>
      <c r="O498" s="63">
        <v>0</v>
      </c>
      <c r="P498" s="63">
        <v>0</v>
      </c>
      <c r="Q498" s="63">
        <v>0</v>
      </c>
      <c r="R498" s="63">
        <v>0</v>
      </c>
      <c r="ALN498" s="6"/>
    </row>
    <row r="499" spans="1:1002" ht="36.6" customHeight="1" x14ac:dyDescent="0.25">
      <c r="A499" s="75" t="s">
        <v>73</v>
      </c>
      <c r="B499" s="76" t="s">
        <v>2112</v>
      </c>
      <c r="C499" s="76" t="s">
        <v>69</v>
      </c>
      <c r="D499" s="76" t="s">
        <v>70</v>
      </c>
      <c r="E499" s="57" t="s">
        <v>75</v>
      </c>
      <c r="F499" s="58" t="s">
        <v>76</v>
      </c>
      <c r="G499" s="97">
        <v>756000</v>
      </c>
      <c r="H499" s="73">
        <v>756000</v>
      </c>
      <c r="I499" s="73">
        <v>0</v>
      </c>
      <c r="J499" s="74">
        <v>0</v>
      </c>
      <c r="K499" s="63">
        <v>0</v>
      </c>
      <c r="L499" s="63">
        <v>275660.85000000003</v>
      </c>
      <c r="M499" s="63">
        <v>75600</v>
      </c>
      <c r="N499" s="63">
        <v>226800</v>
      </c>
      <c r="O499" s="63">
        <v>177939.14999999997</v>
      </c>
      <c r="P499" s="63">
        <v>0</v>
      </c>
      <c r="Q499" s="63">
        <v>0</v>
      </c>
      <c r="R499" s="63">
        <v>0</v>
      </c>
      <c r="ALN499" s="6"/>
    </row>
    <row r="500" spans="1:1002" ht="36.6" customHeight="1" x14ac:dyDescent="0.25">
      <c r="A500" s="75" t="s">
        <v>1800</v>
      </c>
      <c r="B500" s="76" t="s">
        <v>1739</v>
      </c>
      <c r="C500" s="76" t="s">
        <v>69</v>
      </c>
      <c r="D500" s="76" t="s">
        <v>70</v>
      </c>
      <c r="E500" s="57" t="s">
        <v>1802</v>
      </c>
      <c r="F500" s="58" t="s">
        <v>1803</v>
      </c>
      <c r="G500" s="97">
        <v>590500</v>
      </c>
      <c r="H500" s="73">
        <v>590500</v>
      </c>
      <c r="I500" s="73">
        <v>0</v>
      </c>
      <c r="J500" s="74">
        <v>0</v>
      </c>
      <c r="K500" s="63">
        <v>95708.57</v>
      </c>
      <c r="L500" s="63">
        <v>201578.48000000004</v>
      </c>
      <c r="M500" s="63">
        <v>59050</v>
      </c>
      <c r="N500" s="63">
        <v>81441.429999999993</v>
      </c>
      <c r="O500" s="63">
        <v>152721.51999999996</v>
      </c>
      <c r="P500" s="63">
        <v>0</v>
      </c>
      <c r="Q500" s="63">
        <v>0</v>
      </c>
      <c r="R500" s="63">
        <v>0</v>
      </c>
      <c r="ALN500" s="6"/>
    </row>
    <row r="501" spans="1:1002" ht="36.6" customHeight="1" x14ac:dyDescent="0.25">
      <c r="A501" s="75" t="s">
        <v>1818</v>
      </c>
      <c r="B501" s="76" t="s">
        <v>399</v>
      </c>
      <c r="C501" s="76" t="s">
        <v>69</v>
      </c>
      <c r="D501" s="76" t="s">
        <v>70</v>
      </c>
      <c r="E501" s="57" t="s">
        <v>1820</v>
      </c>
      <c r="F501" s="58" t="s">
        <v>1821</v>
      </c>
      <c r="G501" s="97">
        <v>918600</v>
      </c>
      <c r="H501" s="73">
        <v>918600</v>
      </c>
      <c r="I501" s="73">
        <v>0</v>
      </c>
      <c r="J501" s="74">
        <v>0</v>
      </c>
      <c r="K501" s="63">
        <v>100225.63</v>
      </c>
      <c r="L501" s="63">
        <v>260675.43170699995</v>
      </c>
      <c r="M501" s="63">
        <v>226535.18</v>
      </c>
      <c r="N501" s="63">
        <v>130774.37</v>
      </c>
      <c r="O501" s="63">
        <v>200389.38829300005</v>
      </c>
      <c r="P501" s="63">
        <v>0</v>
      </c>
      <c r="Q501" s="63">
        <v>0</v>
      </c>
      <c r="R501" s="63">
        <v>0</v>
      </c>
      <c r="ALN501" s="6"/>
    </row>
    <row r="502" spans="1:1002" ht="36.6" customHeight="1" x14ac:dyDescent="0.25">
      <c r="A502" s="75" t="s">
        <v>760</v>
      </c>
      <c r="B502" s="76" t="s">
        <v>2113</v>
      </c>
      <c r="C502" s="76" t="s">
        <v>69</v>
      </c>
      <c r="D502" s="76" t="s">
        <v>70</v>
      </c>
      <c r="E502" s="57" t="s">
        <v>762</v>
      </c>
      <c r="F502" s="58" t="s">
        <v>763</v>
      </c>
      <c r="G502" s="97">
        <v>607515.85</v>
      </c>
      <c r="H502" s="73">
        <v>607515.85</v>
      </c>
      <c r="I502" s="73">
        <v>0</v>
      </c>
      <c r="J502" s="74">
        <v>0</v>
      </c>
      <c r="K502" s="63">
        <v>166093.81</v>
      </c>
      <c r="L502" s="63">
        <v>173279.01999999996</v>
      </c>
      <c r="M502" s="63">
        <v>212630.55</v>
      </c>
      <c r="N502" s="63">
        <v>16160.94</v>
      </c>
      <c r="O502" s="63">
        <v>39351.530000000028</v>
      </c>
      <c r="P502" s="63">
        <v>0</v>
      </c>
      <c r="Q502" s="63">
        <v>0</v>
      </c>
      <c r="R502" s="63">
        <v>0</v>
      </c>
      <c r="ALN502" s="6"/>
    </row>
    <row r="503" spans="1:1002" ht="36.6" customHeight="1" x14ac:dyDescent="0.25">
      <c r="A503" s="75" t="s">
        <v>1822</v>
      </c>
      <c r="B503" s="76" t="s">
        <v>241</v>
      </c>
      <c r="C503" s="76" t="s">
        <v>69</v>
      </c>
      <c r="D503" s="76" t="s">
        <v>70</v>
      </c>
      <c r="E503" s="57" t="s">
        <v>1824</v>
      </c>
      <c r="F503" s="58" t="s">
        <v>1825</v>
      </c>
      <c r="G503" s="97">
        <v>740000</v>
      </c>
      <c r="H503" s="73">
        <v>740000</v>
      </c>
      <c r="I503" s="73">
        <v>0</v>
      </c>
      <c r="J503" s="74">
        <v>0</v>
      </c>
      <c r="K503" s="63">
        <v>167595.06</v>
      </c>
      <c r="L503" s="63">
        <v>489463.16</v>
      </c>
      <c r="M503" s="63">
        <v>54404.94</v>
      </c>
      <c r="N503" s="63">
        <v>28536.840000000026</v>
      </c>
      <c r="O503" s="63">
        <v>0</v>
      </c>
      <c r="P503" s="63">
        <v>0</v>
      </c>
      <c r="Q503" s="63">
        <v>0</v>
      </c>
      <c r="R503" s="63">
        <v>0</v>
      </c>
      <c r="ALN503" s="6"/>
    </row>
    <row r="504" spans="1:1002" ht="36.6" customHeight="1" x14ac:dyDescent="0.25">
      <c r="A504" s="75"/>
      <c r="B504" s="76" t="s">
        <v>1660</v>
      </c>
      <c r="C504" s="76" t="s">
        <v>69</v>
      </c>
      <c r="D504" s="76" t="s">
        <v>70</v>
      </c>
      <c r="E504" s="57" t="s">
        <v>758</v>
      </c>
      <c r="F504" s="58" t="s">
        <v>2114</v>
      </c>
      <c r="G504" s="97">
        <v>1599657.94</v>
      </c>
      <c r="H504" s="73">
        <v>1599657.94</v>
      </c>
      <c r="I504" s="73">
        <v>0</v>
      </c>
      <c r="J504" s="74">
        <v>0</v>
      </c>
      <c r="K504" s="63">
        <v>0</v>
      </c>
      <c r="L504" s="63">
        <v>799828.97200000007</v>
      </c>
      <c r="M504" s="63">
        <v>479897.38</v>
      </c>
      <c r="N504" s="63">
        <v>319931.58799999976</v>
      </c>
      <c r="O504" s="63">
        <v>0</v>
      </c>
      <c r="P504" s="63">
        <v>0</v>
      </c>
      <c r="Q504" s="63">
        <v>0</v>
      </c>
      <c r="R504" s="63">
        <v>0</v>
      </c>
      <c r="ALN504" s="6"/>
    </row>
    <row r="505" spans="1:1002" ht="36.6" customHeight="1" x14ac:dyDescent="0.25">
      <c r="A505" s="75" t="s">
        <v>727</v>
      </c>
      <c r="B505" s="76" t="s">
        <v>2115</v>
      </c>
      <c r="C505" s="76" t="s">
        <v>69</v>
      </c>
      <c r="D505" s="76" t="s">
        <v>70</v>
      </c>
      <c r="E505" s="57" t="s">
        <v>729</v>
      </c>
      <c r="F505" s="58" t="s">
        <v>730</v>
      </c>
      <c r="G505" s="97">
        <v>3412460</v>
      </c>
      <c r="H505" s="73">
        <v>3412460</v>
      </c>
      <c r="I505" s="73">
        <v>0</v>
      </c>
      <c r="J505" s="74">
        <v>0</v>
      </c>
      <c r="K505" s="63">
        <v>0</v>
      </c>
      <c r="L505" s="63">
        <v>1219843.8299999998</v>
      </c>
      <c r="M505" s="63">
        <v>341246</v>
      </c>
      <c r="N505" s="63">
        <v>1023738</v>
      </c>
      <c r="O505" s="63">
        <v>827632.17000000016</v>
      </c>
      <c r="P505" s="63">
        <v>0</v>
      </c>
      <c r="Q505" s="63">
        <v>0</v>
      </c>
      <c r="R505" s="63">
        <v>0</v>
      </c>
      <c r="ALN505" s="6"/>
    </row>
    <row r="506" spans="1:1002" ht="36.6" customHeight="1" x14ac:dyDescent="0.25">
      <c r="A506" s="75" t="s">
        <v>803</v>
      </c>
      <c r="B506" s="76" t="s">
        <v>2116</v>
      </c>
      <c r="C506" s="76" t="s">
        <v>69</v>
      </c>
      <c r="D506" s="76" t="s">
        <v>70</v>
      </c>
      <c r="E506" s="57" t="s">
        <v>805</v>
      </c>
      <c r="F506" s="58" t="s">
        <v>806</v>
      </c>
      <c r="G506" s="97">
        <v>430000</v>
      </c>
      <c r="H506" s="73">
        <v>430000</v>
      </c>
      <c r="I506" s="73">
        <v>0</v>
      </c>
      <c r="J506" s="74">
        <v>0</v>
      </c>
      <c r="K506" s="63">
        <v>51649.22</v>
      </c>
      <c r="L506" s="63">
        <v>159153.51073800001</v>
      </c>
      <c r="M506" s="63">
        <v>83000</v>
      </c>
      <c r="N506" s="63">
        <v>55350.78</v>
      </c>
      <c r="O506" s="63">
        <v>80846.489261999988</v>
      </c>
      <c r="P506" s="63">
        <v>0</v>
      </c>
      <c r="Q506" s="63">
        <v>0</v>
      </c>
      <c r="R506" s="63">
        <v>0</v>
      </c>
      <c r="ALN506" s="6"/>
    </row>
    <row r="507" spans="1:1002" ht="36.6" customHeight="1" x14ac:dyDescent="0.25">
      <c r="A507" s="75" t="s">
        <v>94</v>
      </c>
      <c r="B507" s="76" t="s">
        <v>2117</v>
      </c>
      <c r="C507" s="76" t="s">
        <v>69</v>
      </c>
      <c r="D507" s="76" t="s">
        <v>70</v>
      </c>
      <c r="E507" s="57" t="s">
        <v>96</v>
      </c>
      <c r="F507" s="58" t="s">
        <v>97</v>
      </c>
      <c r="G507" s="97">
        <v>850000</v>
      </c>
      <c r="H507" s="73">
        <v>850000</v>
      </c>
      <c r="I507" s="73">
        <v>0</v>
      </c>
      <c r="J507" s="74">
        <v>0</v>
      </c>
      <c r="K507" s="63">
        <v>117797.23</v>
      </c>
      <c r="L507" s="63">
        <v>271463.70489299996</v>
      </c>
      <c r="M507" s="63">
        <v>85000</v>
      </c>
      <c r="N507" s="63">
        <v>137202.76999999999</v>
      </c>
      <c r="O507" s="63">
        <v>238536.29510700004</v>
      </c>
      <c r="P507" s="63">
        <v>0</v>
      </c>
      <c r="Q507" s="63">
        <v>0</v>
      </c>
      <c r="R507" s="63">
        <v>0</v>
      </c>
      <c r="ALN507" s="6"/>
    </row>
    <row r="508" spans="1:1002" ht="36.6" customHeight="1" x14ac:dyDescent="0.25">
      <c r="A508" s="75" t="s">
        <v>764</v>
      </c>
      <c r="B508" s="76" t="s">
        <v>2118</v>
      </c>
      <c r="C508" s="76" t="s">
        <v>69</v>
      </c>
      <c r="D508" s="76" t="s">
        <v>70</v>
      </c>
      <c r="E508" s="57" t="s">
        <v>766</v>
      </c>
      <c r="F508" s="58" t="s">
        <v>767</v>
      </c>
      <c r="G508" s="97">
        <v>750000</v>
      </c>
      <c r="H508" s="73">
        <v>750000</v>
      </c>
      <c r="I508" s="73">
        <v>0</v>
      </c>
      <c r="J508" s="74">
        <v>0</v>
      </c>
      <c r="K508" s="63">
        <v>0</v>
      </c>
      <c r="L508" s="63">
        <v>427713.13999999996</v>
      </c>
      <c r="M508" s="63">
        <v>75000</v>
      </c>
      <c r="N508" s="63">
        <v>225000</v>
      </c>
      <c r="O508" s="63">
        <v>22286.860000000044</v>
      </c>
      <c r="P508" s="63">
        <v>0</v>
      </c>
      <c r="Q508" s="63">
        <v>0</v>
      </c>
      <c r="R508" s="63">
        <v>0</v>
      </c>
      <c r="ALN508" s="6"/>
    </row>
    <row r="509" spans="1:1002" ht="36.6" customHeight="1" x14ac:dyDescent="0.25">
      <c r="A509" s="75" t="s">
        <v>1792</v>
      </c>
      <c r="B509" s="76" t="s">
        <v>474</v>
      </c>
      <c r="C509" s="76" t="s">
        <v>69</v>
      </c>
      <c r="D509" s="76" t="s">
        <v>70</v>
      </c>
      <c r="E509" s="57" t="s">
        <v>1794</v>
      </c>
      <c r="F509" s="58" t="s">
        <v>1795</v>
      </c>
      <c r="G509" s="97">
        <v>800000</v>
      </c>
      <c r="H509" s="73">
        <v>800000</v>
      </c>
      <c r="I509" s="73">
        <v>0</v>
      </c>
      <c r="J509" s="74">
        <v>0</v>
      </c>
      <c r="K509" s="63">
        <v>454150.91</v>
      </c>
      <c r="L509" s="63">
        <v>164840.26000000007</v>
      </c>
      <c r="M509" s="63">
        <v>181008.82999999996</v>
      </c>
      <c r="N509" s="63">
        <v>0</v>
      </c>
      <c r="O509" s="63">
        <v>0</v>
      </c>
      <c r="P509" s="63">
        <v>0</v>
      </c>
      <c r="Q509" s="63">
        <v>0</v>
      </c>
      <c r="R509" s="63">
        <v>0</v>
      </c>
      <c r="ALN509" s="6"/>
    </row>
    <row r="510" spans="1:1002" ht="36.6" customHeight="1" x14ac:dyDescent="0.25">
      <c r="A510" s="75" t="s">
        <v>1808</v>
      </c>
      <c r="B510" s="76" t="s">
        <v>1664</v>
      </c>
      <c r="C510" s="76" t="s">
        <v>69</v>
      </c>
      <c r="D510" s="76" t="s">
        <v>70</v>
      </c>
      <c r="E510" s="57" t="s">
        <v>1810</v>
      </c>
      <c r="F510" s="58" t="s">
        <v>1811</v>
      </c>
      <c r="G510" s="97">
        <v>1134370.75</v>
      </c>
      <c r="H510" s="73">
        <v>1134370.75</v>
      </c>
      <c r="I510" s="73">
        <v>0</v>
      </c>
      <c r="J510" s="74">
        <v>0</v>
      </c>
      <c r="K510" s="63">
        <v>172001.65</v>
      </c>
      <c r="L510" s="63">
        <v>608160.54999999993</v>
      </c>
      <c r="M510" s="63">
        <v>113437.08</v>
      </c>
      <c r="N510" s="63">
        <v>168309.57</v>
      </c>
      <c r="O510" s="63">
        <v>72461.900000000023</v>
      </c>
      <c r="P510" s="63">
        <v>0</v>
      </c>
      <c r="Q510" s="63">
        <v>0</v>
      </c>
      <c r="R510" s="63">
        <v>0</v>
      </c>
      <c r="ALN510" s="6"/>
    </row>
    <row r="511" spans="1:1002" ht="36.6" customHeight="1" x14ac:dyDescent="0.25">
      <c r="A511" s="75" t="s">
        <v>735</v>
      </c>
      <c r="B511" s="76" t="s">
        <v>1692</v>
      </c>
      <c r="C511" s="76" t="s">
        <v>69</v>
      </c>
      <c r="D511" s="76" t="s">
        <v>70</v>
      </c>
      <c r="E511" s="57" t="s">
        <v>737</v>
      </c>
      <c r="F511" s="58" t="s">
        <v>738</v>
      </c>
      <c r="G511" s="97">
        <v>464670</v>
      </c>
      <c r="H511" s="73">
        <v>464670</v>
      </c>
      <c r="I511" s="73">
        <v>0</v>
      </c>
      <c r="J511" s="74">
        <v>0</v>
      </c>
      <c r="K511" s="63">
        <v>0</v>
      </c>
      <c r="L511" s="63">
        <v>185868</v>
      </c>
      <c r="M511" s="63">
        <v>46467</v>
      </c>
      <c r="N511" s="63">
        <v>139401</v>
      </c>
      <c r="O511" s="63">
        <v>92933.999999999942</v>
      </c>
      <c r="P511" s="63">
        <v>0</v>
      </c>
      <c r="Q511" s="63">
        <v>0</v>
      </c>
      <c r="R511" s="63">
        <v>0</v>
      </c>
      <c r="ALN511" s="6"/>
    </row>
    <row r="512" spans="1:1002" ht="36.6" customHeight="1" x14ac:dyDescent="0.25">
      <c r="A512" s="75" t="s">
        <v>807</v>
      </c>
      <c r="B512" s="76" t="s">
        <v>2119</v>
      </c>
      <c r="C512" s="76" t="s">
        <v>69</v>
      </c>
      <c r="D512" s="76" t="s">
        <v>70</v>
      </c>
      <c r="E512" s="57" t="s">
        <v>809</v>
      </c>
      <c r="F512" s="58" t="s">
        <v>810</v>
      </c>
      <c r="G512" s="97">
        <v>574245</v>
      </c>
      <c r="H512" s="73">
        <v>574245</v>
      </c>
      <c r="I512" s="73">
        <v>0</v>
      </c>
      <c r="J512" s="74">
        <v>0</v>
      </c>
      <c r="K512" s="63">
        <v>54457.03</v>
      </c>
      <c r="L512" s="63">
        <v>241462.97</v>
      </c>
      <c r="M512" s="63">
        <v>57424.5</v>
      </c>
      <c r="N512" s="63">
        <v>107542.97</v>
      </c>
      <c r="O512" s="63">
        <v>113357.53</v>
      </c>
      <c r="P512" s="63">
        <v>0</v>
      </c>
      <c r="Q512" s="63">
        <v>0</v>
      </c>
      <c r="R512" s="63">
        <v>0</v>
      </c>
      <c r="ALN512" s="6"/>
    </row>
    <row r="513" spans="1:1002" ht="36.6" customHeight="1" x14ac:dyDescent="0.25">
      <c r="A513" s="75" t="s">
        <v>1804</v>
      </c>
      <c r="B513" s="76" t="s">
        <v>2120</v>
      </c>
      <c r="C513" s="76" t="s">
        <v>69</v>
      </c>
      <c r="D513" s="76" t="s">
        <v>70</v>
      </c>
      <c r="E513" s="57" t="s">
        <v>1806</v>
      </c>
      <c r="F513" s="58" t="s">
        <v>1807</v>
      </c>
      <c r="G513" s="97">
        <v>620000</v>
      </c>
      <c r="H513" s="73">
        <v>620000</v>
      </c>
      <c r="I513" s="73">
        <v>0</v>
      </c>
      <c r="J513" s="74">
        <v>0</v>
      </c>
      <c r="K513" s="63">
        <v>139351.20000000001</v>
      </c>
      <c r="L513" s="63">
        <v>211302.21000000002</v>
      </c>
      <c r="M513" s="63">
        <v>62000</v>
      </c>
      <c r="N513" s="63">
        <v>46648.800000000003</v>
      </c>
      <c r="O513" s="63">
        <v>160697.78999999998</v>
      </c>
      <c r="P513" s="63">
        <v>0</v>
      </c>
      <c r="Q513" s="63">
        <v>0</v>
      </c>
      <c r="R513" s="63">
        <v>0</v>
      </c>
      <c r="ALN513" s="6"/>
    </row>
    <row r="514" spans="1:1002" ht="36.6" customHeight="1" x14ac:dyDescent="0.25">
      <c r="A514" s="75" t="s">
        <v>67</v>
      </c>
      <c r="B514" s="76" t="s">
        <v>2121</v>
      </c>
      <c r="C514" s="76" t="s">
        <v>69</v>
      </c>
      <c r="D514" s="76" t="s">
        <v>70</v>
      </c>
      <c r="E514" s="57" t="s">
        <v>71</v>
      </c>
      <c r="F514" s="58" t="s">
        <v>72</v>
      </c>
      <c r="G514" s="97">
        <v>500000</v>
      </c>
      <c r="H514" s="73">
        <v>500000</v>
      </c>
      <c r="I514" s="73">
        <v>0</v>
      </c>
      <c r="J514" s="74">
        <v>0</v>
      </c>
      <c r="K514" s="63">
        <v>0</v>
      </c>
      <c r="L514" s="63">
        <v>311982.38</v>
      </c>
      <c r="M514" s="63">
        <v>50000</v>
      </c>
      <c r="N514" s="63">
        <v>100000</v>
      </c>
      <c r="O514" s="63">
        <v>38017.619999999995</v>
      </c>
      <c r="P514" s="63">
        <v>0</v>
      </c>
      <c r="Q514" s="63">
        <v>0</v>
      </c>
      <c r="R514" s="63">
        <v>0</v>
      </c>
      <c r="ALN514" s="6"/>
    </row>
    <row r="515" spans="1:1002" ht="36.6" customHeight="1" x14ac:dyDescent="0.25">
      <c r="A515" s="72" t="s">
        <v>298</v>
      </c>
      <c r="B515" s="56" t="s">
        <v>299</v>
      </c>
      <c r="C515" s="56" t="s">
        <v>53</v>
      </c>
      <c r="D515" s="56" t="s">
        <v>54</v>
      </c>
      <c r="E515" s="57" t="s">
        <v>300</v>
      </c>
      <c r="F515" s="58" t="s">
        <v>301</v>
      </c>
      <c r="G515" s="97">
        <v>500000</v>
      </c>
      <c r="H515" s="73">
        <v>500000</v>
      </c>
      <c r="I515" s="73">
        <v>0</v>
      </c>
      <c r="J515" s="74">
        <v>0</v>
      </c>
      <c r="K515" s="63">
        <v>0</v>
      </c>
      <c r="L515" s="63">
        <v>62600.41</v>
      </c>
      <c r="M515" s="63">
        <v>151737.21</v>
      </c>
      <c r="N515" s="63">
        <v>140662.38</v>
      </c>
      <c r="O515" s="63">
        <v>50000</v>
      </c>
      <c r="P515" s="63">
        <v>25000</v>
      </c>
      <c r="Q515" s="63">
        <v>25000</v>
      </c>
      <c r="R515" s="63">
        <v>45000</v>
      </c>
      <c r="ALN515" s="6"/>
    </row>
    <row r="516" spans="1:1002" ht="36.6" customHeight="1" x14ac:dyDescent="0.25">
      <c r="A516" s="72" t="s">
        <v>331</v>
      </c>
      <c r="B516" s="56" t="s">
        <v>332</v>
      </c>
      <c r="C516" s="56" t="s">
        <v>53</v>
      </c>
      <c r="D516" s="56" t="s">
        <v>54</v>
      </c>
      <c r="E516" s="57" t="s">
        <v>333</v>
      </c>
      <c r="F516" s="58" t="s">
        <v>334</v>
      </c>
      <c r="G516" s="97">
        <v>9875971.5800000001</v>
      </c>
      <c r="H516" s="73">
        <v>9875971.5800000001</v>
      </c>
      <c r="I516" s="73">
        <v>0</v>
      </c>
      <c r="J516" s="74">
        <v>0</v>
      </c>
      <c r="K516" s="63">
        <v>0</v>
      </c>
      <c r="L516" s="63">
        <v>1650000</v>
      </c>
      <c r="M516" s="63">
        <v>7500000</v>
      </c>
      <c r="N516" s="63">
        <v>700971.58</v>
      </c>
      <c r="O516" s="63">
        <v>25000</v>
      </c>
      <c r="P516" s="63">
        <v>0</v>
      </c>
      <c r="Q516" s="63">
        <v>0</v>
      </c>
      <c r="R516" s="63">
        <v>0</v>
      </c>
      <c r="ALN516" s="6"/>
    </row>
    <row r="517" spans="1:1002" ht="36.6" customHeight="1" x14ac:dyDescent="0.25">
      <c r="A517" s="75" t="s">
        <v>313</v>
      </c>
      <c r="B517" s="76" t="s">
        <v>314</v>
      </c>
      <c r="C517" s="76" t="s">
        <v>53</v>
      </c>
      <c r="D517" s="76" t="s">
        <v>54</v>
      </c>
      <c r="E517" s="57" t="s">
        <v>315</v>
      </c>
      <c r="F517" s="58" t="s">
        <v>2122</v>
      </c>
      <c r="G517" s="97">
        <v>2190000</v>
      </c>
      <c r="H517" s="73">
        <v>2190000</v>
      </c>
      <c r="I517" s="73">
        <v>0</v>
      </c>
      <c r="J517" s="74">
        <v>0</v>
      </c>
      <c r="K517" s="63">
        <v>0</v>
      </c>
      <c r="L517" s="63">
        <v>274189.78999999998</v>
      </c>
      <c r="M517" s="63">
        <v>664608.98</v>
      </c>
      <c r="N517" s="63">
        <v>616101.23</v>
      </c>
      <c r="O517" s="63">
        <v>219000</v>
      </c>
      <c r="P517" s="63">
        <v>109500</v>
      </c>
      <c r="Q517" s="63">
        <v>109500</v>
      </c>
      <c r="R517" s="63">
        <v>197100</v>
      </c>
      <c r="ALN517" s="6"/>
    </row>
    <row r="518" spans="1:1002" ht="36.6" customHeight="1" x14ac:dyDescent="0.25">
      <c r="A518" s="75" t="s">
        <v>283</v>
      </c>
      <c r="B518" s="76" t="s">
        <v>284</v>
      </c>
      <c r="C518" s="76" t="s">
        <v>53</v>
      </c>
      <c r="D518" s="76" t="s">
        <v>54</v>
      </c>
      <c r="E518" s="57" t="s">
        <v>285</v>
      </c>
      <c r="F518" s="58" t="s">
        <v>286</v>
      </c>
      <c r="G518" s="97">
        <v>3708067.64</v>
      </c>
      <c r="H518" s="73">
        <v>3708067.64</v>
      </c>
      <c r="I518" s="73">
        <v>0</v>
      </c>
      <c r="J518" s="74">
        <v>0</v>
      </c>
      <c r="K518" s="63">
        <v>19676.29</v>
      </c>
      <c r="L518" s="63">
        <v>464253.1</v>
      </c>
      <c r="M518" s="63">
        <v>1125303.68</v>
      </c>
      <c r="N518" s="63">
        <v>1043171.25</v>
      </c>
      <c r="O518" s="63">
        <v>370806.76</v>
      </c>
      <c r="P518" s="63">
        <v>185403.38</v>
      </c>
      <c r="Q518" s="63">
        <v>185403.38</v>
      </c>
      <c r="R518" s="63">
        <v>314049.8</v>
      </c>
      <c r="ALN518" s="6"/>
    </row>
    <row r="519" spans="1:1002" ht="36.6" customHeight="1" x14ac:dyDescent="0.25">
      <c r="A519" s="75" t="s">
        <v>280</v>
      </c>
      <c r="B519" s="76" t="s">
        <v>276</v>
      </c>
      <c r="C519" s="76" t="s">
        <v>53</v>
      </c>
      <c r="D519" s="76" t="s">
        <v>54</v>
      </c>
      <c r="E519" s="57" t="s">
        <v>281</v>
      </c>
      <c r="F519" s="58" t="s">
        <v>282</v>
      </c>
      <c r="G519" s="97">
        <v>2200000</v>
      </c>
      <c r="H519" s="73">
        <v>2200000</v>
      </c>
      <c r="I519" s="73">
        <v>0</v>
      </c>
      <c r="J519" s="74">
        <v>0</v>
      </c>
      <c r="K519" s="63">
        <v>0</v>
      </c>
      <c r="L519" s="63">
        <v>275441.8</v>
      </c>
      <c r="M519" s="63">
        <v>667643.73</v>
      </c>
      <c r="N519" s="63">
        <v>618914.47</v>
      </c>
      <c r="O519" s="63">
        <v>220000</v>
      </c>
      <c r="P519" s="63">
        <v>110000</v>
      </c>
      <c r="Q519" s="63">
        <v>110000</v>
      </c>
      <c r="R519" s="63">
        <v>198000</v>
      </c>
      <c r="ALN519" s="6"/>
    </row>
    <row r="520" spans="1:1002" ht="36.6" customHeight="1" x14ac:dyDescent="0.25">
      <c r="A520" s="75" t="s">
        <v>359</v>
      </c>
      <c r="B520" s="76" t="s">
        <v>360</v>
      </c>
      <c r="C520" s="76" t="s">
        <v>53</v>
      </c>
      <c r="D520" s="76" t="s">
        <v>54</v>
      </c>
      <c r="E520" s="57" t="s">
        <v>361</v>
      </c>
      <c r="F520" s="58" t="s">
        <v>362</v>
      </c>
      <c r="G520" s="97">
        <v>3721555.83</v>
      </c>
      <c r="H520" s="73">
        <v>3721555.83</v>
      </c>
      <c r="I520" s="73">
        <v>0</v>
      </c>
      <c r="J520" s="74">
        <v>0</v>
      </c>
      <c r="K520" s="63">
        <v>0</v>
      </c>
      <c r="L520" s="63">
        <v>465941.83</v>
      </c>
      <c r="M520" s="63">
        <v>1129397</v>
      </c>
      <c r="N520" s="63">
        <v>1046965.81</v>
      </c>
      <c r="O520" s="63">
        <v>372155.58</v>
      </c>
      <c r="P520" s="63">
        <v>186077.79</v>
      </c>
      <c r="Q520" s="63">
        <v>186077.79</v>
      </c>
      <c r="R520" s="63">
        <v>334940.03000000003</v>
      </c>
      <c r="ALN520" s="6"/>
    </row>
    <row r="521" spans="1:1002" ht="36.6" customHeight="1" x14ac:dyDescent="0.25">
      <c r="A521" s="75" t="s">
        <v>295</v>
      </c>
      <c r="B521" s="76" t="s">
        <v>292</v>
      </c>
      <c r="C521" s="76" t="s">
        <v>53</v>
      </c>
      <c r="D521" s="76" t="s">
        <v>54</v>
      </c>
      <c r="E521" s="57" t="s">
        <v>296</v>
      </c>
      <c r="F521" s="58" t="s">
        <v>2123</v>
      </c>
      <c r="G521" s="97">
        <v>2990000</v>
      </c>
      <c r="H521" s="73">
        <v>2990000</v>
      </c>
      <c r="I521" s="73">
        <v>0</v>
      </c>
      <c r="J521" s="74">
        <v>0</v>
      </c>
      <c r="K521" s="63">
        <v>0</v>
      </c>
      <c r="L521" s="63">
        <v>374350.44</v>
      </c>
      <c r="M521" s="63">
        <v>907388.52</v>
      </c>
      <c r="N521" s="63">
        <v>841161.04</v>
      </c>
      <c r="O521" s="63">
        <v>299000</v>
      </c>
      <c r="P521" s="63">
        <v>149500</v>
      </c>
      <c r="Q521" s="63">
        <v>149500</v>
      </c>
      <c r="R521" s="63">
        <v>269100</v>
      </c>
      <c r="ALN521" s="6"/>
    </row>
    <row r="522" spans="1:1002" ht="36.6" customHeight="1" x14ac:dyDescent="0.25">
      <c r="A522" s="75" t="s">
        <v>431</v>
      </c>
      <c r="B522" s="76" t="s">
        <v>432</v>
      </c>
      <c r="C522" s="76" t="s">
        <v>53</v>
      </c>
      <c r="D522" s="76" t="s">
        <v>54</v>
      </c>
      <c r="E522" s="57" t="s">
        <v>433</v>
      </c>
      <c r="F522" s="58" t="s">
        <v>434</v>
      </c>
      <c r="G522" s="97">
        <v>1128990.24</v>
      </c>
      <c r="H522" s="73">
        <v>1128990.24</v>
      </c>
      <c r="I522" s="73">
        <v>0</v>
      </c>
      <c r="J522" s="74">
        <v>0</v>
      </c>
      <c r="K522" s="63">
        <v>0</v>
      </c>
      <c r="L522" s="63">
        <v>141350.5</v>
      </c>
      <c r="M522" s="63">
        <v>342619.66</v>
      </c>
      <c r="N522" s="63">
        <v>317612.90999999997</v>
      </c>
      <c r="O522" s="63">
        <v>112899.02</v>
      </c>
      <c r="P522" s="63">
        <v>56449.51</v>
      </c>
      <c r="Q522" s="63">
        <v>56449.51</v>
      </c>
      <c r="R522" s="63">
        <v>101609.13</v>
      </c>
      <c r="ALN522" s="6"/>
    </row>
    <row r="523" spans="1:1002" ht="36.6" customHeight="1" x14ac:dyDescent="0.25">
      <c r="A523" s="75" t="s">
        <v>275</v>
      </c>
      <c r="B523" s="76" t="s">
        <v>276</v>
      </c>
      <c r="C523" s="76" t="s">
        <v>53</v>
      </c>
      <c r="D523" s="76" t="s">
        <v>54</v>
      </c>
      <c r="E523" s="57" t="s">
        <v>277</v>
      </c>
      <c r="F523" s="58" t="s">
        <v>278</v>
      </c>
      <c r="G523" s="97">
        <v>2180000</v>
      </c>
      <c r="H523" s="73">
        <v>2180000</v>
      </c>
      <c r="I523" s="73">
        <v>0</v>
      </c>
      <c r="J523" s="74">
        <v>0</v>
      </c>
      <c r="K523" s="63">
        <v>0</v>
      </c>
      <c r="L523" s="63">
        <v>272937.78000000003</v>
      </c>
      <c r="M523" s="63">
        <v>661574.24</v>
      </c>
      <c r="N523" s="63">
        <v>613287.98</v>
      </c>
      <c r="O523" s="63">
        <v>218000</v>
      </c>
      <c r="P523" s="63">
        <v>109000</v>
      </c>
      <c r="Q523" s="63">
        <v>109000</v>
      </c>
      <c r="R523" s="63">
        <v>196200</v>
      </c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6"/>
      <c r="CD523" s="26"/>
      <c r="CE523" s="26"/>
      <c r="CF523" s="26"/>
      <c r="CG523" s="26"/>
      <c r="CH523" s="26"/>
      <c r="CI523" s="26"/>
      <c r="CJ523" s="26"/>
      <c r="CK523" s="26"/>
      <c r="CL523" s="26"/>
      <c r="CM523" s="26"/>
      <c r="CN523" s="26"/>
      <c r="CO523" s="26"/>
      <c r="CP523" s="26"/>
      <c r="CQ523" s="26"/>
      <c r="CR523" s="26"/>
      <c r="CS523" s="26"/>
      <c r="CT523" s="26"/>
      <c r="CU523" s="26"/>
      <c r="CV523" s="26"/>
      <c r="CW523" s="26"/>
      <c r="CX523" s="26"/>
      <c r="CY523" s="26"/>
      <c r="CZ523" s="26"/>
      <c r="DA523" s="26"/>
      <c r="DB523" s="26"/>
      <c r="DC523" s="26"/>
      <c r="DD523" s="26"/>
      <c r="DE523" s="26"/>
      <c r="DF523" s="26"/>
      <c r="DG523" s="26"/>
      <c r="DH523" s="26"/>
      <c r="DI523" s="26"/>
      <c r="DJ523" s="26"/>
      <c r="DK523" s="26"/>
      <c r="DL523" s="26"/>
      <c r="DM523" s="26"/>
      <c r="DN523" s="26"/>
      <c r="DO523" s="26"/>
      <c r="DP523" s="26"/>
      <c r="DQ523" s="26"/>
      <c r="DR523" s="26"/>
      <c r="DS523" s="26"/>
      <c r="DT523" s="26"/>
      <c r="DU523" s="26"/>
      <c r="DV523" s="26"/>
      <c r="DW523" s="26"/>
      <c r="DX523" s="26"/>
      <c r="DY523" s="26"/>
      <c r="DZ523" s="26"/>
      <c r="EA523" s="26"/>
      <c r="EB523" s="26"/>
      <c r="EC523" s="26"/>
      <c r="ED523" s="26"/>
      <c r="EE523" s="26"/>
      <c r="EF523" s="26"/>
      <c r="EG523" s="26"/>
      <c r="EH523" s="26"/>
      <c r="EI523" s="26"/>
      <c r="EJ523" s="26"/>
      <c r="EK523" s="26"/>
      <c r="EL523" s="26"/>
      <c r="EM523" s="26"/>
      <c r="EN523" s="26"/>
      <c r="EO523" s="26"/>
      <c r="EP523" s="26"/>
      <c r="EQ523" s="26"/>
      <c r="ER523" s="26"/>
      <c r="ES523" s="26"/>
      <c r="ET523" s="26"/>
      <c r="EU523" s="26"/>
      <c r="EV523" s="26"/>
      <c r="EW523" s="26"/>
      <c r="EX523" s="26"/>
      <c r="EY523" s="26"/>
      <c r="EZ523" s="26"/>
      <c r="FA523" s="26"/>
      <c r="FB523" s="26"/>
      <c r="FC523" s="26"/>
      <c r="FD523" s="26"/>
      <c r="FE523" s="26"/>
      <c r="FF523" s="26"/>
      <c r="FG523" s="26"/>
      <c r="FH523" s="26"/>
      <c r="FI523" s="26"/>
      <c r="FJ523" s="26"/>
      <c r="FK523" s="26"/>
      <c r="FL523" s="26"/>
      <c r="FM523" s="26"/>
      <c r="FN523" s="26"/>
      <c r="FO523" s="26"/>
      <c r="FP523" s="26"/>
      <c r="FQ523" s="26"/>
      <c r="FR523" s="26"/>
      <c r="FS523" s="26"/>
      <c r="FT523" s="26"/>
      <c r="FU523" s="26"/>
      <c r="FV523" s="26"/>
      <c r="FW523" s="26"/>
      <c r="FX523" s="26"/>
      <c r="FY523" s="26"/>
      <c r="FZ523" s="26"/>
      <c r="GA523" s="26"/>
      <c r="GB523" s="26"/>
      <c r="GC523" s="26"/>
      <c r="GD523" s="26"/>
      <c r="GE523" s="26"/>
      <c r="GF523" s="26"/>
      <c r="GG523" s="26"/>
      <c r="GH523" s="26"/>
      <c r="GI523" s="26"/>
      <c r="GJ523" s="26"/>
      <c r="GK523" s="26"/>
      <c r="GL523" s="26"/>
      <c r="GM523" s="26"/>
      <c r="GN523" s="26"/>
      <c r="GO523" s="26"/>
      <c r="GP523" s="26"/>
      <c r="GQ523" s="26"/>
      <c r="GR523" s="26"/>
      <c r="GS523" s="26"/>
      <c r="GT523" s="26"/>
      <c r="GU523" s="26"/>
      <c r="GV523" s="26"/>
      <c r="GW523" s="26"/>
      <c r="GX523" s="26"/>
      <c r="GY523" s="26"/>
      <c r="GZ523" s="26"/>
      <c r="HA523" s="26"/>
      <c r="HB523" s="26"/>
      <c r="HC523" s="26"/>
      <c r="HD523" s="26"/>
      <c r="HE523" s="26"/>
      <c r="HF523" s="26"/>
      <c r="HG523" s="26"/>
      <c r="HH523" s="26"/>
      <c r="HI523" s="26"/>
      <c r="HJ523" s="26"/>
      <c r="HK523" s="26"/>
      <c r="HL523" s="26"/>
      <c r="HM523" s="26"/>
      <c r="HN523" s="26"/>
      <c r="HO523" s="26"/>
      <c r="HP523" s="26"/>
      <c r="HQ523" s="26"/>
      <c r="HR523" s="26"/>
      <c r="HS523" s="26"/>
      <c r="HT523" s="26"/>
      <c r="HU523" s="26"/>
      <c r="HV523" s="26"/>
      <c r="HW523" s="26"/>
      <c r="HX523" s="26"/>
      <c r="HY523" s="26"/>
      <c r="HZ523" s="26"/>
      <c r="IA523" s="26"/>
      <c r="IB523" s="26"/>
      <c r="IC523" s="26"/>
      <c r="ID523" s="26"/>
      <c r="IE523" s="26"/>
      <c r="IF523" s="26"/>
      <c r="IG523" s="26"/>
      <c r="IH523" s="26"/>
      <c r="II523" s="26"/>
      <c r="IJ523" s="26"/>
      <c r="IK523" s="26"/>
      <c r="IL523" s="26"/>
      <c r="IM523" s="26"/>
      <c r="IN523" s="26"/>
      <c r="IO523" s="26"/>
      <c r="IP523" s="26"/>
      <c r="IQ523" s="26"/>
      <c r="IR523" s="26"/>
      <c r="IS523" s="26"/>
      <c r="IT523" s="26"/>
      <c r="IU523" s="26"/>
      <c r="IV523" s="26"/>
      <c r="IW523" s="26"/>
      <c r="IX523" s="26"/>
      <c r="IY523" s="26"/>
      <c r="IZ523" s="26"/>
      <c r="JA523" s="26"/>
      <c r="JB523" s="26"/>
      <c r="JC523" s="26"/>
      <c r="JD523" s="26"/>
      <c r="JE523" s="26"/>
      <c r="JF523" s="26"/>
      <c r="JG523" s="26"/>
      <c r="JH523" s="26"/>
      <c r="JI523" s="26"/>
      <c r="JJ523" s="26"/>
      <c r="JK523" s="26"/>
      <c r="JL523" s="26"/>
      <c r="JM523" s="26"/>
      <c r="JN523" s="26"/>
      <c r="JO523" s="26"/>
      <c r="JP523" s="26"/>
      <c r="JQ523" s="26"/>
      <c r="JR523" s="26"/>
      <c r="JS523" s="26"/>
      <c r="JT523" s="26"/>
      <c r="JU523" s="26"/>
      <c r="JV523" s="26"/>
      <c r="JW523" s="26"/>
      <c r="JX523" s="26"/>
      <c r="JY523" s="26"/>
      <c r="JZ523" s="26"/>
      <c r="KA523" s="26"/>
      <c r="KB523" s="26"/>
      <c r="KC523" s="26"/>
      <c r="KD523" s="26"/>
      <c r="KE523" s="26"/>
      <c r="KF523" s="26"/>
      <c r="KG523" s="26"/>
      <c r="KH523" s="26"/>
      <c r="KI523" s="26"/>
      <c r="KJ523" s="26"/>
      <c r="KK523" s="26"/>
      <c r="KL523" s="26"/>
      <c r="KM523" s="26"/>
      <c r="KN523" s="26"/>
      <c r="KO523" s="26"/>
      <c r="KP523" s="26"/>
      <c r="KQ523" s="26"/>
      <c r="KR523" s="26"/>
      <c r="KS523" s="26"/>
      <c r="KT523" s="26"/>
      <c r="KU523" s="26"/>
      <c r="KV523" s="26"/>
      <c r="KW523" s="26"/>
      <c r="KX523" s="26"/>
      <c r="KY523" s="26"/>
      <c r="KZ523" s="26"/>
      <c r="LA523" s="26"/>
      <c r="LB523" s="26"/>
      <c r="LC523" s="26"/>
      <c r="LD523" s="26"/>
      <c r="LE523" s="26"/>
      <c r="LF523" s="26"/>
      <c r="LG523" s="26"/>
      <c r="LH523" s="26"/>
      <c r="LI523" s="26"/>
      <c r="LJ523" s="26"/>
      <c r="LK523" s="26"/>
      <c r="LL523" s="26"/>
      <c r="LM523" s="26"/>
      <c r="LN523" s="26"/>
      <c r="LO523" s="26"/>
      <c r="LP523" s="26"/>
      <c r="LQ523" s="26"/>
      <c r="LR523" s="26"/>
      <c r="LS523" s="26"/>
      <c r="LT523" s="26"/>
      <c r="LU523" s="26"/>
      <c r="LV523" s="26"/>
      <c r="LW523" s="26"/>
      <c r="LX523" s="26"/>
      <c r="LY523" s="26"/>
      <c r="LZ523" s="26"/>
      <c r="MA523" s="26"/>
      <c r="MB523" s="26"/>
      <c r="MC523" s="26"/>
      <c r="MD523" s="26"/>
      <c r="ME523" s="26"/>
      <c r="MF523" s="26"/>
      <c r="MG523" s="26"/>
      <c r="MH523" s="26"/>
      <c r="MI523" s="26"/>
      <c r="MJ523" s="26"/>
      <c r="MK523" s="26"/>
      <c r="ML523" s="26"/>
      <c r="MM523" s="26"/>
      <c r="MN523" s="26"/>
      <c r="MO523" s="26"/>
      <c r="MP523" s="26"/>
      <c r="MQ523" s="26"/>
      <c r="MR523" s="26"/>
      <c r="MS523" s="26"/>
      <c r="MT523" s="26"/>
      <c r="MU523" s="26"/>
      <c r="MV523" s="26"/>
      <c r="MW523" s="26"/>
      <c r="MX523" s="26"/>
      <c r="MY523" s="26"/>
      <c r="MZ523" s="26"/>
      <c r="NA523" s="26"/>
      <c r="NB523" s="26"/>
      <c r="NC523" s="26"/>
      <c r="ND523" s="26"/>
      <c r="NE523" s="26"/>
      <c r="NF523" s="26"/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SQ523" s="26"/>
      <c r="SR523" s="26"/>
      <c r="SS523" s="26"/>
      <c r="ST523" s="26"/>
      <c r="SU523" s="26"/>
      <c r="SV523" s="26"/>
      <c r="SW523" s="26"/>
      <c r="SX523" s="26"/>
      <c r="SY523" s="26"/>
      <c r="SZ523" s="26"/>
      <c r="TA523" s="26"/>
      <c r="TB523" s="26"/>
      <c r="TC523" s="26"/>
      <c r="TD523" s="26"/>
      <c r="TE523" s="26"/>
      <c r="TF523" s="26"/>
      <c r="TG523" s="26"/>
      <c r="TH523" s="26"/>
      <c r="TI523" s="26"/>
      <c r="TJ523" s="26"/>
      <c r="TK523" s="26"/>
      <c r="TL523" s="26"/>
      <c r="TM523" s="26"/>
      <c r="TN523" s="26"/>
      <c r="TO523" s="26"/>
      <c r="TP523" s="26"/>
      <c r="TQ523" s="26"/>
      <c r="TR523" s="26"/>
      <c r="TS523" s="26"/>
      <c r="TT523" s="26"/>
      <c r="TU523" s="26"/>
      <c r="TV523" s="26"/>
      <c r="TW523" s="26"/>
      <c r="TX523" s="26"/>
      <c r="TY523" s="26"/>
      <c r="TZ523" s="26"/>
      <c r="UA523" s="26"/>
      <c r="UB523" s="26"/>
      <c r="UC523" s="26"/>
      <c r="UD523" s="26"/>
      <c r="UE523" s="26"/>
      <c r="UF523" s="26"/>
      <c r="UG523" s="26"/>
      <c r="UH523" s="26"/>
      <c r="UI523" s="26"/>
      <c r="UJ523" s="26"/>
      <c r="UK523" s="26"/>
      <c r="UL523" s="26"/>
      <c r="UM523" s="26"/>
      <c r="UN523" s="26"/>
      <c r="UO523" s="26"/>
      <c r="UP523" s="26"/>
      <c r="UQ523" s="26"/>
      <c r="UR523" s="26"/>
      <c r="US523" s="26"/>
      <c r="UT523" s="26"/>
      <c r="UU523" s="26"/>
      <c r="UV523" s="26"/>
      <c r="UW523" s="26"/>
      <c r="UX523" s="26"/>
      <c r="UY523" s="26"/>
      <c r="UZ523" s="26"/>
      <c r="VA523" s="26"/>
      <c r="VB523" s="26"/>
      <c r="VC523" s="26"/>
      <c r="VD523" s="26"/>
      <c r="VE523" s="26"/>
      <c r="VF523" s="26"/>
      <c r="VG523" s="26"/>
      <c r="VH523" s="26"/>
      <c r="VI523" s="26"/>
      <c r="VJ523" s="26"/>
      <c r="VK523" s="26"/>
      <c r="VL523" s="26"/>
      <c r="VM523" s="26"/>
      <c r="VN523" s="26"/>
      <c r="VO523" s="26"/>
      <c r="VP523" s="26"/>
      <c r="VQ523" s="26"/>
      <c r="VR523" s="26"/>
      <c r="VS523" s="26"/>
      <c r="VT523" s="26"/>
      <c r="VU523" s="26"/>
      <c r="VV523" s="26"/>
      <c r="VW523" s="26"/>
      <c r="VX523" s="26"/>
      <c r="VY523" s="26"/>
      <c r="VZ523" s="26"/>
      <c r="WA523" s="26"/>
      <c r="WB523" s="26"/>
      <c r="WC523" s="26"/>
      <c r="WD523" s="26"/>
      <c r="WE523" s="26"/>
      <c r="WF523" s="26"/>
      <c r="WG523" s="26"/>
      <c r="WH523" s="26"/>
      <c r="WI523" s="26"/>
      <c r="WJ523" s="26"/>
      <c r="WK523" s="26"/>
      <c r="WL523" s="26"/>
      <c r="WM523" s="26"/>
      <c r="WN523" s="26"/>
      <c r="WO523" s="26"/>
      <c r="WP523" s="26"/>
      <c r="WQ523" s="26"/>
      <c r="WR523" s="26"/>
      <c r="WS523" s="26"/>
      <c r="WT523" s="26"/>
      <c r="WU523" s="26"/>
      <c r="WV523" s="26"/>
      <c r="WW523" s="26"/>
      <c r="WX523" s="26"/>
      <c r="WY523" s="26"/>
      <c r="WZ523" s="26"/>
      <c r="XA523" s="26"/>
      <c r="XB523" s="26"/>
      <c r="XC523" s="26"/>
      <c r="XD523" s="26"/>
      <c r="XE523" s="26"/>
      <c r="XF523" s="26"/>
      <c r="XG523" s="26"/>
      <c r="XH523" s="26"/>
      <c r="XI523" s="26"/>
      <c r="XJ523" s="26"/>
      <c r="XK523" s="26"/>
      <c r="XL523" s="26"/>
      <c r="XM523" s="26"/>
      <c r="XN523" s="26"/>
      <c r="XO523" s="26"/>
      <c r="XP523" s="26"/>
      <c r="XQ523" s="26"/>
      <c r="XR523" s="26"/>
      <c r="XS523" s="26"/>
      <c r="XT523" s="26"/>
      <c r="XU523" s="26"/>
      <c r="XV523" s="26"/>
      <c r="XW523" s="26"/>
      <c r="XX523" s="26"/>
      <c r="XY523" s="26"/>
      <c r="XZ523" s="26"/>
      <c r="YA523" s="26"/>
      <c r="YB523" s="26"/>
      <c r="YC523" s="26"/>
      <c r="YD523" s="26"/>
      <c r="YE523" s="26"/>
      <c r="YF523" s="26"/>
      <c r="YG523" s="26"/>
      <c r="YH523" s="26"/>
      <c r="YI523" s="26"/>
      <c r="YJ523" s="26"/>
      <c r="YK523" s="26"/>
      <c r="YL523" s="26"/>
      <c r="YM523" s="26"/>
      <c r="YN523" s="26"/>
      <c r="YO523" s="26"/>
      <c r="YP523" s="26"/>
      <c r="YQ523" s="26"/>
      <c r="YR523" s="26"/>
      <c r="YS523" s="26"/>
      <c r="YT523" s="26"/>
      <c r="YU523" s="26"/>
      <c r="YV523" s="26"/>
      <c r="YW523" s="26"/>
      <c r="YX523" s="26"/>
      <c r="YY523" s="26"/>
      <c r="YZ523" s="26"/>
      <c r="ZA523" s="26"/>
      <c r="ZB523" s="26"/>
      <c r="ZC523" s="26"/>
      <c r="ZD523" s="26"/>
      <c r="ZE523" s="26"/>
      <c r="ZF523" s="26"/>
      <c r="ZG523" s="26"/>
      <c r="ZH523" s="26"/>
      <c r="ZI523" s="26"/>
      <c r="ZJ523" s="26"/>
      <c r="ZK523" s="26"/>
      <c r="ZL523" s="26"/>
      <c r="ZM523" s="26"/>
      <c r="ZN523" s="26"/>
      <c r="ZO523" s="26"/>
      <c r="ZP523" s="26"/>
      <c r="ZQ523" s="26"/>
      <c r="ZR523" s="26"/>
      <c r="ZS523" s="26"/>
      <c r="ZT523" s="26"/>
      <c r="ZU523" s="26"/>
      <c r="ZV523" s="26"/>
      <c r="ZW523" s="26"/>
      <c r="ZX523" s="26"/>
      <c r="ZY523" s="26"/>
      <c r="ZZ523" s="26"/>
      <c r="AAA523" s="26"/>
      <c r="AAB523" s="26"/>
      <c r="AAC523" s="26"/>
      <c r="AAD523" s="26"/>
      <c r="AAE523" s="26"/>
      <c r="AAF523" s="26"/>
      <c r="AAG523" s="26"/>
      <c r="AAH523" s="26"/>
      <c r="AAI523" s="26"/>
      <c r="AAJ523" s="26"/>
      <c r="AAK523" s="26"/>
      <c r="AAL523" s="26"/>
      <c r="AAM523" s="26"/>
      <c r="AAN523" s="26"/>
      <c r="AAO523" s="26"/>
      <c r="AAP523" s="26"/>
      <c r="AAQ523" s="26"/>
      <c r="AAR523" s="26"/>
      <c r="AAS523" s="26"/>
      <c r="AAT523" s="26"/>
      <c r="AAU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  <c r="AGP523" s="26"/>
      <c r="AGQ523" s="26"/>
      <c r="AGR523" s="26"/>
      <c r="AGS523" s="26"/>
      <c r="AGT523" s="26"/>
      <c r="AGU523" s="26"/>
      <c r="AGV523" s="26"/>
      <c r="AGW523" s="26"/>
      <c r="AGX523" s="26"/>
      <c r="AGY523" s="26"/>
      <c r="AGZ523" s="26"/>
      <c r="AHA523" s="26"/>
      <c r="AHB523" s="26"/>
      <c r="AHC523" s="26"/>
      <c r="AHD523" s="26"/>
      <c r="AHE523" s="26"/>
      <c r="AHF523" s="26"/>
      <c r="AHG523" s="26"/>
      <c r="AHH523" s="26"/>
      <c r="AHI523" s="26"/>
      <c r="AHJ523" s="26"/>
      <c r="AHK523" s="26"/>
      <c r="AHL523" s="26"/>
      <c r="AHM523" s="26"/>
      <c r="AHN523" s="26"/>
      <c r="AHO523" s="26"/>
      <c r="AHP523" s="26"/>
      <c r="AHQ523" s="26"/>
      <c r="AHR523" s="26"/>
      <c r="AHS523" s="26"/>
      <c r="AHT523" s="26"/>
      <c r="AHU523" s="26"/>
      <c r="AHV523" s="26"/>
      <c r="AHW523" s="26"/>
      <c r="AHX523" s="26"/>
      <c r="AHY523" s="26"/>
      <c r="AHZ523" s="26"/>
      <c r="AIA523" s="26"/>
      <c r="AIB523" s="26"/>
      <c r="AIC523" s="26"/>
      <c r="AID523" s="26"/>
      <c r="AIE523" s="26"/>
      <c r="AIF523" s="26"/>
      <c r="AIG523" s="26"/>
      <c r="AIH523" s="26"/>
      <c r="AII523" s="26"/>
      <c r="AIJ523" s="26"/>
      <c r="AIK523" s="26"/>
      <c r="AIL523" s="26"/>
      <c r="AIM523" s="26"/>
      <c r="AIN523" s="26"/>
      <c r="AIO523" s="26"/>
      <c r="AIP523" s="26"/>
      <c r="AIQ523" s="26"/>
      <c r="AIR523" s="26"/>
      <c r="AIS523" s="26"/>
      <c r="AIT523" s="26"/>
      <c r="AIU523" s="26"/>
      <c r="AIV523" s="26"/>
      <c r="AIW523" s="26"/>
      <c r="AIX523" s="26"/>
      <c r="AIY523" s="26"/>
      <c r="AIZ523" s="26"/>
      <c r="AJA523" s="26"/>
      <c r="AJB523" s="26"/>
      <c r="AJC523" s="26"/>
      <c r="AJD523" s="26"/>
      <c r="AJE523" s="26"/>
      <c r="AJF523" s="26"/>
      <c r="AJG523" s="26"/>
      <c r="AJH523" s="26"/>
      <c r="AJI523" s="26"/>
      <c r="AJJ523" s="26"/>
      <c r="AJK523" s="26"/>
      <c r="AJL523" s="26"/>
      <c r="AJM523" s="26"/>
      <c r="AJN523" s="26"/>
      <c r="AJO523" s="26"/>
      <c r="AJP523" s="26"/>
      <c r="AJQ523" s="26"/>
      <c r="AJR523" s="26"/>
      <c r="AJS523" s="26"/>
      <c r="AJT523" s="26"/>
      <c r="AJU523" s="26"/>
      <c r="AJV523" s="26"/>
      <c r="AJW523" s="26"/>
      <c r="AJX523" s="26"/>
      <c r="AJY523" s="26"/>
      <c r="AJZ523" s="26"/>
      <c r="AKA523" s="26"/>
      <c r="AKB523" s="26"/>
      <c r="AKC523" s="26"/>
      <c r="AKD523" s="26"/>
      <c r="AKE523" s="26"/>
      <c r="AKF523" s="26"/>
      <c r="AKG523" s="26"/>
      <c r="AKH523" s="26"/>
      <c r="AKI523" s="26"/>
      <c r="AKJ523" s="26"/>
      <c r="AKK523" s="26"/>
      <c r="AKL523" s="26"/>
      <c r="AKM523" s="26"/>
      <c r="AKN523" s="26"/>
      <c r="AKO523" s="26"/>
      <c r="AKP523" s="26"/>
      <c r="AKQ523" s="26"/>
      <c r="AKR523" s="26"/>
      <c r="AKS523" s="26"/>
      <c r="AKT523" s="26"/>
      <c r="AKU523" s="26"/>
      <c r="AKV523" s="26"/>
      <c r="AKW523" s="26"/>
      <c r="AKX523" s="26"/>
      <c r="AKY523" s="26"/>
      <c r="AKZ523" s="26"/>
      <c r="ALA523" s="26"/>
      <c r="ALB523" s="26"/>
      <c r="ALC523" s="26"/>
      <c r="ALD523" s="26"/>
      <c r="ALE523" s="26"/>
      <c r="ALF523" s="26"/>
      <c r="ALG523" s="26"/>
      <c r="ALH523" s="26"/>
      <c r="ALI523" s="26"/>
      <c r="ALJ523" s="26"/>
      <c r="ALK523" s="26"/>
      <c r="ALL523" s="26"/>
      <c r="ALM523" s="26"/>
      <c r="ALN523" s="26"/>
    </row>
    <row r="524" spans="1:1002" ht="36.6" customHeight="1" x14ac:dyDescent="0.25">
      <c r="A524" s="75" t="s">
        <v>51</v>
      </c>
      <c r="B524" s="76" t="s">
        <v>52</v>
      </c>
      <c r="C524" s="76" t="s">
        <v>53</v>
      </c>
      <c r="D524" s="76" t="s">
        <v>54</v>
      </c>
      <c r="E524" s="57" t="s">
        <v>55</v>
      </c>
      <c r="F524" s="58" t="s">
        <v>56</v>
      </c>
      <c r="G524" s="97">
        <v>528100</v>
      </c>
      <c r="H524" s="73">
        <v>528100</v>
      </c>
      <c r="I524" s="73">
        <v>0</v>
      </c>
      <c r="J524" s="74">
        <v>0</v>
      </c>
      <c r="K524" s="63">
        <v>477727.02</v>
      </c>
      <c r="L524" s="63">
        <v>0</v>
      </c>
      <c r="M524" s="63">
        <v>0</v>
      </c>
      <c r="N524" s="63">
        <v>0</v>
      </c>
      <c r="O524" s="63">
        <v>0</v>
      </c>
      <c r="P524" s="63">
        <v>23967.98</v>
      </c>
      <c r="Q524" s="63">
        <v>26405</v>
      </c>
      <c r="R524" s="63">
        <v>0</v>
      </c>
      <c r="ALN524" s="6"/>
    </row>
    <row r="525" spans="1:1002" ht="36.6" customHeight="1" x14ac:dyDescent="0.25">
      <c r="A525" s="75" t="s">
        <v>388</v>
      </c>
      <c r="B525" s="76" t="s">
        <v>210</v>
      </c>
      <c r="C525" s="76" t="s">
        <v>53</v>
      </c>
      <c r="D525" s="76" t="s">
        <v>54</v>
      </c>
      <c r="E525" s="57" t="s">
        <v>389</v>
      </c>
      <c r="F525" s="58" t="s">
        <v>390</v>
      </c>
      <c r="G525" s="97">
        <v>1150000</v>
      </c>
      <c r="H525" s="73">
        <v>1150000</v>
      </c>
      <c r="I525" s="73">
        <v>0</v>
      </c>
      <c r="J525" s="74">
        <v>0</v>
      </c>
      <c r="K525" s="63">
        <v>0</v>
      </c>
      <c r="L525" s="63">
        <v>143980.94</v>
      </c>
      <c r="M525" s="63">
        <v>348995.58</v>
      </c>
      <c r="N525" s="63">
        <v>323523.48</v>
      </c>
      <c r="O525" s="63">
        <v>115000</v>
      </c>
      <c r="P525" s="63">
        <v>57500</v>
      </c>
      <c r="Q525" s="63">
        <v>57500</v>
      </c>
      <c r="R525" s="63">
        <v>103500</v>
      </c>
      <c r="ALN525" s="6"/>
    </row>
    <row r="526" spans="1:1002" ht="36.6" customHeight="1" x14ac:dyDescent="0.25">
      <c r="A526" s="75" t="s">
        <v>421</v>
      </c>
      <c r="B526" s="76" t="s">
        <v>292</v>
      </c>
      <c r="C526" s="76" t="s">
        <v>53</v>
      </c>
      <c r="D526" s="76" t="s">
        <v>54</v>
      </c>
      <c r="E526" s="57" t="s">
        <v>422</v>
      </c>
      <c r="F526" s="58" t="s">
        <v>423</v>
      </c>
      <c r="G526" s="97">
        <v>3000000</v>
      </c>
      <c r="H526" s="73">
        <v>3000000</v>
      </c>
      <c r="I526" s="73">
        <v>0</v>
      </c>
      <c r="J526" s="74">
        <v>0</v>
      </c>
      <c r="K526" s="63">
        <v>7580.53</v>
      </c>
      <c r="L526" s="63">
        <v>375602.45</v>
      </c>
      <c r="M526" s="63">
        <v>910423.26</v>
      </c>
      <c r="N526" s="63">
        <v>843974.29</v>
      </c>
      <c r="O526" s="63">
        <v>300000</v>
      </c>
      <c r="P526" s="63">
        <v>150000</v>
      </c>
      <c r="Q526" s="63">
        <v>150000</v>
      </c>
      <c r="R526" s="63">
        <v>262419.46999999997</v>
      </c>
      <c r="ALN526" s="6"/>
    </row>
    <row r="527" spans="1:1002" ht="36.6" customHeight="1" x14ac:dyDescent="0.25">
      <c r="A527" s="75" t="s">
        <v>348</v>
      </c>
      <c r="B527" s="76" t="s">
        <v>349</v>
      </c>
      <c r="C527" s="76" t="s">
        <v>53</v>
      </c>
      <c r="D527" s="76" t="s">
        <v>54</v>
      </c>
      <c r="E527" s="57" t="s">
        <v>350</v>
      </c>
      <c r="F527" s="58" t="s">
        <v>351</v>
      </c>
      <c r="G527" s="97">
        <v>1343000</v>
      </c>
      <c r="H527" s="73">
        <v>1343000</v>
      </c>
      <c r="I527" s="73">
        <v>0</v>
      </c>
      <c r="J527" s="74">
        <v>0</v>
      </c>
      <c r="K527" s="63">
        <v>0</v>
      </c>
      <c r="L527" s="63">
        <v>168144.7</v>
      </c>
      <c r="M527" s="63">
        <v>407566.15</v>
      </c>
      <c r="N527" s="63">
        <v>377819.15</v>
      </c>
      <c r="O527" s="63">
        <v>134300</v>
      </c>
      <c r="P527" s="63">
        <v>67150</v>
      </c>
      <c r="Q527" s="63">
        <v>67150</v>
      </c>
      <c r="R527" s="63">
        <v>120870</v>
      </c>
      <c r="ALN527" s="6"/>
    </row>
    <row r="528" spans="1:1002" ht="36.6" customHeight="1" x14ac:dyDescent="0.25">
      <c r="A528" s="75" t="s">
        <v>356</v>
      </c>
      <c r="B528" s="76" t="s">
        <v>349</v>
      </c>
      <c r="C528" s="76" t="s">
        <v>53</v>
      </c>
      <c r="D528" s="76" t="s">
        <v>54</v>
      </c>
      <c r="E528" s="57" t="s">
        <v>357</v>
      </c>
      <c r="F528" s="58" t="s">
        <v>358</v>
      </c>
      <c r="G528" s="97">
        <v>1150000</v>
      </c>
      <c r="H528" s="73">
        <v>1150000</v>
      </c>
      <c r="I528" s="73">
        <v>0</v>
      </c>
      <c r="J528" s="74">
        <v>0</v>
      </c>
      <c r="K528" s="63">
        <v>0</v>
      </c>
      <c r="L528" s="63">
        <v>143980.94</v>
      </c>
      <c r="M528" s="63">
        <v>348995.58</v>
      </c>
      <c r="N528" s="63">
        <v>323523.48</v>
      </c>
      <c r="O528" s="63">
        <v>115000</v>
      </c>
      <c r="P528" s="63">
        <v>57500</v>
      </c>
      <c r="Q528" s="63">
        <v>57500</v>
      </c>
      <c r="R528" s="63">
        <v>103500</v>
      </c>
      <c r="ALN528" s="6"/>
    </row>
    <row r="529" spans="1:1002" ht="36.6" customHeight="1" x14ac:dyDescent="0.25">
      <c r="A529" s="75" t="s">
        <v>309</v>
      </c>
      <c r="B529" s="76" t="s">
        <v>2124</v>
      </c>
      <c r="C529" s="76" t="s">
        <v>53</v>
      </c>
      <c r="D529" s="76" t="s">
        <v>54</v>
      </c>
      <c r="E529" s="57" t="s">
        <v>311</v>
      </c>
      <c r="F529" s="58" t="s">
        <v>312</v>
      </c>
      <c r="G529" s="97">
        <v>2618700</v>
      </c>
      <c r="H529" s="73">
        <v>2618700</v>
      </c>
      <c r="I529" s="73">
        <v>0</v>
      </c>
      <c r="J529" s="74">
        <v>0</v>
      </c>
      <c r="K529" s="63">
        <v>247806.69</v>
      </c>
      <c r="L529" s="63">
        <v>315739.69</v>
      </c>
      <c r="M529" s="63">
        <v>794708.47</v>
      </c>
      <c r="N529" s="63">
        <v>736705.15</v>
      </c>
      <c r="O529" s="63">
        <v>261870</v>
      </c>
      <c r="P529" s="63">
        <v>130935</v>
      </c>
      <c r="Q529" s="63">
        <v>130935</v>
      </c>
      <c r="R529" s="63">
        <v>0</v>
      </c>
      <c r="ALN529" s="6"/>
    </row>
    <row r="530" spans="1:1002" ht="36.6" customHeight="1" x14ac:dyDescent="0.25">
      <c r="A530" s="75" t="s">
        <v>291</v>
      </c>
      <c r="B530" s="76" t="s">
        <v>292</v>
      </c>
      <c r="C530" s="76" t="s">
        <v>53</v>
      </c>
      <c r="D530" s="76" t="s">
        <v>54</v>
      </c>
      <c r="E530" s="57" t="s">
        <v>293</v>
      </c>
      <c r="F530" s="58" t="s">
        <v>294</v>
      </c>
      <c r="G530" s="97">
        <v>855000</v>
      </c>
      <c r="H530" s="73">
        <v>855000</v>
      </c>
      <c r="I530" s="73">
        <v>0</v>
      </c>
      <c r="J530" s="74">
        <v>0</v>
      </c>
      <c r="K530" s="63">
        <v>0</v>
      </c>
      <c r="L530" s="63">
        <v>107046.7</v>
      </c>
      <c r="M530" s="63">
        <v>259470.63</v>
      </c>
      <c r="N530" s="63">
        <v>240532.67</v>
      </c>
      <c r="O530" s="63">
        <v>85500</v>
      </c>
      <c r="P530" s="63">
        <v>42750</v>
      </c>
      <c r="Q530" s="63">
        <v>42750</v>
      </c>
      <c r="R530" s="63">
        <v>76950</v>
      </c>
      <c r="ALN530" s="6"/>
    </row>
    <row r="531" spans="1:1002" ht="36.6" customHeight="1" x14ac:dyDescent="0.25">
      <c r="A531" s="75" t="s">
        <v>287</v>
      </c>
      <c r="B531" s="76" t="s">
        <v>288</v>
      </c>
      <c r="C531" s="76" t="s">
        <v>53</v>
      </c>
      <c r="D531" s="76" t="s">
        <v>54</v>
      </c>
      <c r="E531" s="57" t="s">
        <v>289</v>
      </c>
      <c r="F531" s="58" t="s">
        <v>290</v>
      </c>
      <c r="G531" s="97">
        <v>1250000</v>
      </c>
      <c r="H531" s="73">
        <v>1250000</v>
      </c>
      <c r="I531" s="73">
        <v>0</v>
      </c>
      <c r="J531" s="74">
        <v>0</v>
      </c>
      <c r="K531" s="63">
        <v>130303.54</v>
      </c>
      <c r="L531" s="63">
        <v>138697.48000000001</v>
      </c>
      <c r="M531" s="63">
        <v>379343.03</v>
      </c>
      <c r="N531" s="63">
        <v>351655.95</v>
      </c>
      <c r="O531" s="63">
        <v>125000</v>
      </c>
      <c r="P531" s="63">
        <v>62500</v>
      </c>
      <c r="Q531" s="63">
        <v>62500</v>
      </c>
      <c r="R531" s="63">
        <v>0</v>
      </c>
      <c r="ALN531" s="6"/>
    </row>
    <row r="532" spans="1:1002" ht="36.6" customHeight="1" x14ac:dyDescent="0.25">
      <c r="A532" s="75" t="s">
        <v>424</v>
      </c>
      <c r="B532" s="76" t="s">
        <v>413</v>
      </c>
      <c r="C532" s="76" t="s">
        <v>53</v>
      </c>
      <c r="D532" s="76" t="s">
        <v>54</v>
      </c>
      <c r="E532" s="57" t="s">
        <v>425</v>
      </c>
      <c r="F532" s="58" t="s">
        <v>426</v>
      </c>
      <c r="G532" s="97">
        <v>3394000</v>
      </c>
      <c r="H532" s="73">
        <v>3394000</v>
      </c>
      <c r="I532" s="73">
        <v>0</v>
      </c>
      <c r="J532" s="74">
        <v>0</v>
      </c>
      <c r="K532" s="63">
        <v>51030.71</v>
      </c>
      <c r="L532" s="63">
        <v>424931.57</v>
      </c>
      <c r="M532" s="63">
        <v>1029992.18</v>
      </c>
      <c r="N532" s="63">
        <v>954816.25</v>
      </c>
      <c r="O532" s="63">
        <v>339400</v>
      </c>
      <c r="P532" s="63">
        <v>169700</v>
      </c>
      <c r="Q532" s="63">
        <v>169700</v>
      </c>
      <c r="R532" s="63">
        <v>254429.29</v>
      </c>
      <c r="ALN532" s="6"/>
    </row>
    <row r="533" spans="1:1002" ht="36.6" customHeight="1" x14ac:dyDescent="0.25">
      <c r="A533" s="75" t="s">
        <v>391</v>
      </c>
      <c r="B533" s="76" t="s">
        <v>392</v>
      </c>
      <c r="C533" s="76" t="s">
        <v>53</v>
      </c>
      <c r="D533" s="76" t="s">
        <v>54</v>
      </c>
      <c r="E533" s="57" t="s">
        <v>393</v>
      </c>
      <c r="F533" s="58" t="s">
        <v>394</v>
      </c>
      <c r="G533" s="97">
        <v>770000</v>
      </c>
      <c r="H533" s="73">
        <v>770000</v>
      </c>
      <c r="I533" s="73">
        <v>0</v>
      </c>
      <c r="J533" s="74">
        <v>0</v>
      </c>
      <c r="K533" s="63">
        <v>38855.93</v>
      </c>
      <c r="L533" s="63">
        <v>96404.63</v>
      </c>
      <c r="M533" s="63">
        <v>233675.3</v>
      </c>
      <c r="N533" s="63">
        <v>216620.07</v>
      </c>
      <c r="O533" s="63">
        <v>77000</v>
      </c>
      <c r="P533" s="63">
        <v>38500</v>
      </c>
      <c r="Q533" s="63">
        <v>38500</v>
      </c>
      <c r="R533" s="63">
        <v>30444.07</v>
      </c>
      <c r="ALN533" s="6"/>
    </row>
    <row r="534" spans="1:1002" ht="36.6" customHeight="1" x14ac:dyDescent="0.25">
      <c r="A534" s="75" t="s">
        <v>398</v>
      </c>
      <c r="B534" s="76" t="s">
        <v>399</v>
      </c>
      <c r="C534" s="76" t="s">
        <v>53</v>
      </c>
      <c r="D534" s="76" t="s">
        <v>54</v>
      </c>
      <c r="E534" s="57" t="s">
        <v>400</v>
      </c>
      <c r="F534" s="58" t="s">
        <v>401</v>
      </c>
      <c r="G534" s="97">
        <v>539964.93000000005</v>
      </c>
      <c r="H534" s="73">
        <v>539964.93000000005</v>
      </c>
      <c r="I534" s="73">
        <v>0</v>
      </c>
      <c r="J534" s="74">
        <v>0</v>
      </c>
      <c r="K534" s="63">
        <v>28942.23</v>
      </c>
      <c r="L534" s="63">
        <v>67604.05</v>
      </c>
      <c r="M534" s="63">
        <v>163865.54</v>
      </c>
      <c r="N534" s="63">
        <v>151905.51</v>
      </c>
      <c r="O534" s="63">
        <v>53996.49</v>
      </c>
      <c r="P534" s="63">
        <v>26998.25</v>
      </c>
      <c r="Q534" s="63">
        <v>26998.25</v>
      </c>
      <c r="R534" s="63">
        <v>19654.61</v>
      </c>
      <c r="ALN534" s="6"/>
    </row>
    <row r="535" spans="1:1002" ht="36.6" customHeight="1" x14ac:dyDescent="0.25">
      <c r="A535" s="75" t="s">
        <v>406</v>
      </c>
      <c r="B535" s="76" t="s">
        <v>288</v>
      </c>
      <c r="C535" s="76" t="s">
        <v>53</v>
      </c>
      <c r="D535" s="76" t="s">
        <v>54</v>
      </c>
      <c r="E535" s="57" t="s">
        <v>407</v>
      </c>
      <c r="F535" s="58" t="s">
        <v>408</v>
      </c>
      <c r="G535" s="97">
        <v>850000</v>
      </c>
      <c r="H535" s="73">
        <v>850000</v>
      </c>
      <c r="I535" s="73">
        <v>0</v>
      </c>
      <c r="J535" s="74">
        <v>0</v>
      </c>
      <c r="K535" s="63">
        <v>115356.53</v>
      </c>
      <c r="L535" s="63">
        <v>67564.160000000003</v>
      </c>
      <c r="M535" s="63">
        <v>257953.26</v>
      </c>
      <c r="N535" s="63">
        <v>239126.05</v>
      </c>
      <c r="O535" s="63">
        <v>85000</v>
      </c>
      <c r="P535" s="63">
        <v>42500</v>
      </c>
      <c r="Q535" s="63">
        <v>42500</v>
      </c>
      <c r="R535" s="63">
        <v>0</v>
      </c>
      <c r="ALN535" s="6"/>
    </row>
    <row r="536" spans="1:1002" ht="36.6" customHeight="1" x14ac:dyDescent="0.25">
      <c r="A536" s="75" t="s">
        <v>427</v>
      </c>
      <c r="B536" s="76" t="s">
        <v>428</v>
      </c>
      <c r="C536" s="76" t="s">
        <v>53</v>
      </c>
      <c r="D536" s="76" t="s">
        <v>54</v>
      </c>
      <c r="E536" s="57" t="s">
        <v>429</v>
      </c>
      <c r="F536" s="58" t="s">
        <v>430</v>
      </c>
      <c r="G536" s="97">
        <v>790087.68000000005</v>
      </c>
      <c r="H536" s="73">
        <v>790087.68000000005</v>
      </c>
      <c r="I536" s="73">
        <v>0</v>
      </c>
      <c r="J536" s="74">
        <v>0</v>
      </c>
      <c r="K536" s="63">
        <v>0</v>
      </c>
      <c r="L536" s="63">
        <v>98919.62</v>
      </c>
      <c r="M536" s="63">
        <v>239771.4</v>
      </c>
      <c r="N536" s="63">
        <v>222271.23</v>
      </c>
      <c r="O536" s="63">
        <v>79008.77</v>
      </c>
      <c r="P536" s="63">
        <v>39504.379999999997</v>
      </c>
      <c r="Q536" s="63">
        <v>39504.379999999997</v>
      </c>
      <c r="R536" s="63">
        <v>71107.899999999994</v>
      </c>
      <c r="ALN536" s="6"/>
    </row>
    <row r="537" spans="1:1002" ht="36.6" customHeight="1" x14ac:dyDescent="0.25">
      <c r="A537" s="75" t="s">
        <v>321</v>
      </c>
      <c r="B537" s="76" t="s">
        <v>322</v>
      </c>
      <c r="C537" s="76" t="s">
        <v>53</v>
      </c>
      <c r="D537" s="76" t="s">
        <v>54</v>
      </c>
      <c r="E537" s="57" t="s">
        <v>323</v>
      </c>
      <c r="F537" s="58" t="s">
        <v>324</v>
      </c>
      <c r="G537" s="97">
        <v>505000</v>
      </c>
      <c r="H537" s="73">
        <v>505000</v>
      </c>
      <c r="I537" s="73">
        <v>0</v>
      </c>
      <c r="J537" s="74">
        <v>0</v>
      </c>
      <c r="K537" s="63">
        <v>0</v>
      </c>
      <c r="L537" s="63">
        <v>63226.41</v>
      </c>
      <c r="M537" s="63">
        <v>153254.57999999999</v>
      </c>
      <c r="N537" s="63">
        <v>142069.01</v>
      </c>
      <c r="O537" s="63">
        <v>50500</v>
      </c>
      <c r="P537" s="63">
        <v>25250</v>
      </c>
      <c r="Q537" s="63">
        <v>25250</v>
      </c>
      <c r="R537" s="63">
        <v>45450</v>
      </c>
      <c r="ALN537" s="6"/>
    </row>
    <row r="538" spans="1:1002" ht="36.6" customHeight="1" x14ac:dyDescent="0.25">
      <c r="A538" s="75" t="s">
        <v>395</v>
      </c>
      <c r="B538" s="76" t="s">
        <v>349</v>
      </c>
      <c r="C538" s="76" t="s">
        <v>53</v>
      </c>
      <c r="D538" s="76" t="s">
        <v>54</v>
      </c>
      <c r="E538" s="57" t="s">
        <v>396</v>
      </c>
      <c r="F538" s="58" t="s">
        <v>397</v>
      </c>
      <c r="G538" s="97">
        <v>2450000</v>
      </c>
      <c r="H538" s="73">
        <v>2450000</v>
      </c>
      <c r="I538" s="73">
        <v>0</v>
      </c>
      <c r="J538" s="74">
        <v>0</v>
      </c>
      <c r="K538" s="63">
        <v>731187.68</v>
      </c>
      <c r="L538" s="63">
        <v>0</v>
      </c>
      <c r="M538" s="63">
        <v>539566.65</v>
      </c>
      <c r="N538" s="63">
        <v>689245.67</v>
      </c>
      <c r="O538" s="63">
        <v>245000</v>
      </c>
      <c r="P538" s="63">
        <v>122500</v>
      </c>
      <c r="Q538" s="63">
        <v>122500</v>
      </c>
      <c r="R538" s="63">
        <v>0</v>
      </c>
      <c r="ALN538" s="6"/>
    </row>
    <row r="539" spans="1:1002" ht="36.6" customHeight="1" x14ac:dyDescent="0.25">
      <c r="A539" s="75" t="s">
        <v>376</v>
      </c>
      <c r="B539" s="76" t="s">
        <v>377</v>
      </c>
      <c r="C539" s="76" t="s">
        <v>53</v>
      </c>
      <c r="D539" s="76" t="s">
        <v>54</v>
      </c>
      <c r="E539" s="57" t="s">
        <v>378</v>
      </c>
      <c r="F539" s="58" t="s">
        <v>379</v>
      </c>
      <c r="G539" s="97">
        <v>3415000</v>
      </c>
      <c r="H539" s="73">
        <v>3415000</v>
      </c>
      <c r="I539" s="73">
        <v>0</v>
      </c>
      <c r="J539" s="74">
        <v>0</v>
      </c>
      <c r="K539" s="63">
        <v>52051.14</v>
      </c>
      <c r="L539" s="63">
        <v>427560.79</v>
      </c>
      <c r="M539" s="63">
        <v>1036365.15</v>
      </c>
      <c r="N539" s="63">
        <v>960724.07</v>
      </c>
      <c r="O539" s="63">
        <v>341500</v>
      </c>
      <c r="P539" s="63">
        <v>170750</v>
      </c>
      <c r="Q539" s="63">
        <v>170750</v>
      </c>
      <c r="R539" s="63">
        <v>255298.85</v>
      </c>
      <c r="ALN539" s="6"/>
    </row>
    <row r="540" spans="1:1002" ht="36.6" customHeight="1" x14ac:dyDescent="0.25">
      <c r="A540" s="75" t="s">
        <v>306</v>
      </c>
      <c r="B540" s="76" t="s">
        <v>303</v>
      </c>
      <c r="C540" s="76" t="s">
        <v>53</v>
      </c>
      <c r="D540" s="76" t="s">
        <v>54</v>
      </c>
      <c r="E540" s="57" t="s">
        <v>307</v>
      </c>
      <c r="F540" s="58" t="s">
        <v>308</v>
      </c>
      <c r="G540" s="97">
        <v>1166001.3500000001</v>
      </c>
      <c r="H540" s="73">
        <v>1166001.3500000001</v>
      </c>
      <c r="I540" s="73">
        <v>0</v>
      </c>
      <c r="J540" s="74">
        <v>0</v>
      </c>
      <c r="K540" s="63">
        <v>0</v>
      </c>
      <c r="L540" s="63">
        <v>145984.32000000001</v>
      </c>
      <c r="M540" s="63">
        <v>353851.58</v>
      </c>
      <c r="N540" s="63">
        <v>328025.05</v>
      </c>
      <c r="O540" s="63">
        <v>116600.14</v>
      </c>
      <c r="P540" s="63">
        <v>58300.07</v>
      </c>
      <c r="Q540" s="63">
        <v>58300.07</v>
      </c>
      <c r="R540" s="63">
        <v>104940.12</v>
      </c>
      <c r="ALN540" s="6"/>
    </row>
    <row r="541" spans="1:1002" ht="36.6" customHeight="1" x14ac:dyDescent="0.25">
      <c r="A541" s="75" t="s">
        <v>443</v>
      </c>
      <c r="B541" s="76" t="s">
        <v>303</v>
      </c>
      <c r="C541" s="76" t="s">
        <v>53</v>
      </c>
      <c r="D541" s="76" t="s">
        <v>54</v>
      </c>
      <c r="E541" s="57" t="s">
        <v>444</v>
      </c>
      <c r="F541" s="58" t="s">
        <v>445</v>
      </c>
      <c r="G541" s="97">
        <v>3800000</v>
      </c>
      <c r="H541" s="73">
        <v>3800000</v>
      </c>
      <c r="I541" s="73">
        <v>0</v>
      </c>
      <c r="J541" s="74">
        <v>0</v>
      </c>
      <c r="K541" s="63">
        <v>0</v>
      </c>
      <c r="L541" s="63">
        <v>475763.1</v>
      </c>
      <c r="M541" s="63">
        <v>1153202.8</v>
      </c>
      <c r="N541" s="63">
        <v>1069034.1000000001</v>
      </c>
      <c r="O541" s="63">
        <v>380000</v>
      </c>
      <c r="P541" s="63">
        <v>190000</v>
      </c>
      <c r="Q541" s="63">
        <v>190000</v>
      </c>
      <c r="R541" s="63">
        <v>342000</v>
      </c>
      <c r="ALN541" s="6"/>
    </row>
    <row r="542" spans="1:1002" ht="36.6" customHeight="1" x14ac:dyDescent="0.25">
      <c r="A542" s="75" t="s">
        <v>302</v>
      </c>
      <c r="B542" s="76" t="s">
        <v>303</v>
      </c>
      <c r="C542" s="76" t="s">
        <v>53</v>
      </c>
      <c r="D542" s="76" t="s">
        <v>54</v>
      </c>
      <c r="E542" s="57" t="s">
        <v>304</v>
      </c>
      <c r="F542" s="58" t="s">
        <v>305</v>
      </c>
      <c r="G542" s="97">
        <v>2795767.88</v>
      </c>
      <c r="H542" s="73">
        <v>2795767.88</v>
      </c>
      <c r="I542" s="73">
        <v>0</v>
      </c>
      <c r="J542" s="74">
        <v>0</v>
      </c>
      <c r="K542" s="63">
        <v>0</v>
      </c>
      <c r="L542" s="63">
        <v>350032.42</v>
      </c>
      <c r="M542" s="63">
        <v>848444.04</v>
      </c>
      <c r="N542" s="63">
        <v>786518.74</v>
      </c>
      <c r="O542" s="63">
        <v>279576.78999999998</v>
      </c>
      <c r="P542" s="63">
        <v>139788.39000000001</v>
      </c>
      <c r="Q542" s="63">
        <v>139788.39000000001</v>
      </c>
      <c r="R542" s="63">
        <v>251619.11</v>
      </c>
      <c r="ALN542" s="6"/>
    </row>
    <row r="543" spans="1:1002" ht="36.6" customHeight="1" x14ac:dyDescent="0.25">
      <c r="A543" s="75" t="s">
        <v>439</v>
      </c>
      <c r="B543" s="76" t="s">
        <v>440</v>
      </c>
      <c r="C543" s="76" t="s">
        <v>53</v>
      </c>
      <c r="D543" s="76" t="s">
        <v>54</v>
      </c>
      <c r="E543" s="57" t="s">
        <v>441</v>
      </c>
      <c r="F543" s="58" t="s">
        <v>442</v>
      </c>
      <c r="G543" s="97">
        <v>5349000</v>
      </c>
      <c r="H543" s="73">
        <v>5349000</v>
      </c>
      <c r="I543" s="73">
        <v>0</v>
      </c>
      <c r="J543" s="74">
        <v>0</v>
      </c>
      <c r="K543" s="63">
        <v>439918.25</v>
      </c>
      <c r="L543" s="63">
        <v>669699.17000000004</v>
      </c>
      <c r="M543" s="63">
        <v>1623284.68</v>
      </c>
      <c r="N543" s="63">
        <v>1504806.16</v>
      </c>
      <c r="O543" s="63">
        <v>534900</v>
      </c>
      <c r="P543" s="63">
        <v>267450</v>
      </c>
      <c r="Q543" s="63">
        <v>267450</v>
      </c>
      <c r="R543" s="63">
        <v>41491.74</v>
      </c>
      <c r="ALN543" s="6"/>
    </row>
    <row r="544" spans="1:1002" ht="36.6" customHeight="1" x14ac:dyDescent="0.25">
      <c r="A544" s="75" t="s">
        <v>416</v>
      </c>
      <c r="B544" s="76" t="s">
        <v>417</v>
      </c>
      <c r="C544" s="76" t="s">
        <v>53</v>
      </c>
      <c r="D544" s="76" t="s">
        <v>54</v>
      </c>
      <c r="E544" s="57" t="s">
        <v>418</v>
      </c>
      <c r="F544" s="58" t="s">
        <v>419</v>
      </c>
      <c r="G544" s="97">
        <v>8993962.4700000007</v>
      </c>
      <c r="H544" s="73">
        <v>8993962.4700000007</v>
      </c>
      <c r="I544" s="73">
        <v>0</v>
      </c>
      <c r="J544" s="74">
        <v>0</v>
      </c>
      <c r="K544" s="63">
        <v>179720.7</v>
      </c>
      <c r="L544" s="63">
        <v>1126051.44</v>
      </c>
      <c r="M544" s="63">
        <v>2729437.55</v>
      </c>
      <c r="N544" s="63">
        <v>2530224.36</v>
      </c>
      <c r="O544" s="63">
        <v>899396.25</v>
      </c>
      <c r="P544" s="63">
        <v>449698.12</v>
      </c>
      <c r="Q544" s="63">
        <v>449698.12</v>
      </c>
      <c r="R544" s="63">
        <v>629735.93000000005</v>
      </c>
      <c r="ALN544" s="6"/>
    </row>
    <row r="545" spans="1:1002" ht="36.6" customHeight="1" x14ac:dyDescent="0.25">
      <c r="A545" s="75" t="s">
        <v>317</v>
      </c>
      <c r="B545" s="76" t="s">
        <v>318</v>
      </c>
      <c r="C545" s="76" t="s">
        <v>53</v>
      </c>
      <c r="D545" s="76" t="s">
        <v>54</v>
      </c>
      <c r="E545" s="57" t="s">
        <v>319</v>
      </c>
      <c r="F545" s="58" t="s">
        <v>320</v>
      </c>
      <c r="G545" s="97">
        <v>1499954.5</v>
      </c>
      <c r="H545" s="73">
        <v>1499954.5</v>
      </c>
      <c r="I545" s="73">
        <v>0</v>
      </c>
      <c r="J545" s="74">
        <v>0</v>
      </c>
      <c r="K545" s="63">
        <v>0</v>
      </c>
      <c r="L545" s="63">
        <v>187795.53</v>
      </c>
      <c r="M545" s="63">
        <v>455197.82</v>
      </c>
      <c r="N545" s="63">
        <v>421974.34</v>
      </c>
      <c r="O545" s="63">
        <v>149995.45000000001</v>
      </c>
      <c r="P545" s="63">
        <v>74997.73</v>
      </c>
      <c r="Q545" s="63">
        <v>74997.73</v>
      </c>
      <c r="R545" s="63">
        <v>134995.9</v>
      </c>
      <c r="ALN545" s="6"/>
    </row>
    <row r="546" spans="1:1002" ht="36.6" customHeight="1" x14ac:dyDescent="0.25">
      <c r="A546" s="75" t="s">
        <v>363</v>
      </c>
      <c r="B546" s="76" t="s">
        <v>364</v>
      </c>
      <c r="C546" s="76" t="s">
        <v>53</v>
      </c>
      <c r="D546" s="76" t="s">
        <v>54</v>
      </c>
      <c r="E546" s="57" t="s">
        <v>365</v>
      </c>
      <c r="F546" s="58" t="s">
        <v>366</v>
      </c>
      <c r="G546" s="97">
        <v>1120000</v>
      </c>
      <c r="H546" s="73">
        <v>1120000</v>
      </c>
      <c r="I546" s="73">
        <v>0</v>
      </c>
      <c r="J546" s="74">
        <v>0</v>
      </c>
      <c r="K546" s="63">
        <v>179367.53</v>
      </c>
      <c r="L546" s="63">
        <v>61657.38</v>
      </c>
      <c r="M546" s="63">
        <v>339891.35</v>
      </c>
      <c r="N546" s="63">
        <v>315083.74</v>
      </c>
      <c r="O546" s="63">
        <v>112000</v>
      </c>
      <c r="P546" s="63">
        <v>56000</v>
      </c>
      <c r="Q546" s="63">
        <v>56000</v>
      </c>
      <c r="R546" s="63">
        <v>0</v>
      </c>
      <c r="ALN546" s="6"/>
    </row>
    <row r="547" spans="1:1002" ht="36.6" customHeight="1" x14ac:dyDescent="0.25">
      <c r="A547" s="75" t="s">
        <v>409</v>
      </c>
      <c r="B547" s="76" t="s">
        <v>399</v>
      </c>
      <c r="C547" s="76" t="s">
        <v>53</v>
      </c>
      <c r="D547" s="76" t="s">
        <v>54</v>
      </c>
      <c r="E547" s="57" t="s">
        <v>410</v>
      </c>
      <c r="F547" s="58" t="s">
        <v>411</v>
      </c>
      <c r="G547" s="97">
        <v>600000</v>
      </c>
      <c r="H547" s="73">
        <v>600000</v>
      </c>
      <c r="I547" s="73">
        <v>0</v>
      </c>
      <c r="J547" s="74">
        <v>0</v>
      </c>
      <c r="K547" s="63">
        <v>71659.100000000006</v>
      </c>
      <c r="L547" s="63">
        <v>57461.39</v>
      </c>
      <c r="M547" s="63">
        <v>182084.65</v>
      </c>
      <c r="N547" s="63">
        <v>168794.86</v>
      </c>
      <c r="O547" s="63">
        <v>60000</v>
      </c>
      <c r="P547" s="63">
        <v>30000</v>
      </c>
      <c r="Q547" s="63">
        <v>30000</v>
      </c>
      <c r="R547" s="63">
        <v>0</v>
      </c>
      <c r="ALN547" s="6"/>
    </row>
    <row r="548" spans="1:1002" ht="36.6" customHeight="1" x14ac:dyDescent="0.25">
      <c r="A548" s="75" t="s">
        <v>384</v>
      </c>
      <c r="B548" s="76" t="s">
        <v>385</v>
      </c>
      <c r="C548" s="76" t="s">
        <v>53</v>
      </c>
      <c r="D548" s="76" t="s">
        <v>54</v>
      </c>
      <c r="E548" s="57" t="s">
        <v>386</v>
      </c>
      <c r="F548" s="58" t="s">
        <v>387</v>
      </c>
      <c r="G548" s="97">
        <v>1000000</v>
      </c>
      <c r="H548" s="73">
        <v>960000</v>
      </c>
      <c r="I548" s="73">
        <v>40000</v>
      </c>
      <c r="J548" s="74">
        <v>0</v>
      </c>
      <c r="K548" s="63">
        <v>197008.51</v>
      </c>
      <c r="L548" s="63">
        <v>9584.27</v>
      </c>
      <c r="M548" s="63">
        <v>291335.44</v>
      </c>
      <c r="N548" s="63">
        <v>270071.78000000003</v>
      </c>
      <c r="O548" s="63">
        <v>96000</v>
      </c>
      <c r="P548" s="63">
        <v>48000</v>
      </c>
      <c r="Q548" s="63">
        <v>48000</v>
      </c>
      <c r="R548" s="63">
        <v>0</v>
      </c>
      <c r="ALN548" s="6"/>
    </row>
    <row r="549" spans="1:1002" ht="36.6" customHeight="1" x14ac:dyDescent="0.25">
      <c r="A549" s="75" t="s">
        <v>402</v>
      </c>
      <c r="B549" s="76" t="s">
        <v>403</v>
      </c>
      <c r="C549" s="76" t="s">
        <v>53</v>
      </c>
      <c r="D549" s="76" t="s">
        <v>54</v>
      </c>
      <c r="E549" s="57" t="s">
        <v>404</v>
      </c>
      <c r="F549" s="58" t="s">
        <v>405</v>
      </c>
      <c r="G549" s="97">
        <v>660000</v>
      </c>
      <c r="H549" s="73">
        <v>660000</v>
      </c>
      <c r="I549" s="73">
        <v>0</v>
      </c>
      <c r="J549" s="74">
        <v>0</v>
      </c>
      <c r="K549" s="63">
        <v>97811.11</v>
      </c>
      <c r="L549" s="63">
        <v>44221.43</v>
      </c>
      <c r="M549" s="63">
        <v>200293.12</v>
      </c>
      <c r="N549" s="63">
        <v>185674.34</v>
      </c>
      <c r="O549" s="63">
        <v>66000</v>
      </c>
      <c r="P549" s="63">
        <v>33000</v>
      </c>
      <c r="Q549" s="63">
        <v>33000</v>
      </c>
      <c r="R549" s="63">
        <v>0</v>
      </c>
      <c r="ALN549" s="6"/>
    </row>
    <row r="550" spans="1:1002" ht="36.6" customHeight="1" x14ac:dyDescent="0.25">
      <c r="A550" s="72" t="s">
        <v>1838</v>
      </c>
      <c r="B550" s="56" t="s">
        <v>460</v>
      </c>
      <c r="C550" s="56" t="s">
        <v>924</v>
      </c>
      <c r="D550" s="56" t="s">
        <v>925</v>
      </c>
      <c r="E550" s="57" t="s">
        <v>1839</v>
      </c>
      <c r="F550" s="58" t="s">
        <v>1840</v>
      </c>
      <c r="G550" s="97">
        <v>11892983.41</v>
      </c>
      <c r="H550" s="73">
        <v>11892983.41</v>
      </c>
      <c r="I550" s="73">
        <v>0</v>
      </c>
      <c r="J550" s="74">
        <v>0</v>
      </c>
      <c r="K550" s="63">
        <v>2232178.5299999998</v>
      </c>
      <c r="L550" s="63">
        <v>942661.79</v>
      </c>
      <c r="M550" s="63">
        <v>3499999.9996212213</v>
      </c>
      <c r="N550" s="63">
        <v>3500000</v>
      </c>
      <c r="O550" s="63">
        <v>1718143.0903787799</v>
      </c>
      <c r="P550" s="63">
        <v>0</v>
      </c>
      <c r="Q550" s="63">
        <v>0</v>
      </c>
      <c r="R550" s="63">
        <v>0</v>
      </c>
      <c r="ALN550" s="6"/>
    </row>
    <row r="551" spans="1:1002" ht="36.6" customHeight="1" x14ac:dyDescent="0.25">
      <c r="A551" s="75" t="s">
        <v>1838</v>
      </c>
      <c r="B551" s="76" t="s">
        <v>460</v>
      </c>
      <c r="C551" s="76" t="s">
        <v>924</v>
      </c>
      <c r="D551" s="76" t="s">
        <v>925</v>
      </c>
      <c r="E551" s="57"/>
      <c r="F551" s="58" t="s">
        <v>1856</v>
      </c>
      <c r="G551" s="97">
        <v>66209553.060000002</v>
      </c>
      <c r="H551" s="73">
        <v>66209553.060000002</v>
      </c>
      <c r="I551" s="73">
        <v>0</v>
      </c>
      <c r="J551" s="74">
        <v>0</v>
      </c>
      <c r="K551" s="63">
        <v>0</v>
      </c>
      <c r="L551" s="63">
        <v>3457338.21</v>
      </c>
      <c r="M551" s="63">
        <v>2600000.0003787787</v>
      </c>
      <c r="N551" s="63">
        <v>3950000</v>
      </c>
      <c r="O551" s="63">
        <v>5931856.9096212201</v>
      </c>
      <c r="P551" s="63">
        <v>7150000</v>
      </c>
      <c r="Q551" s="63">
        <v>5163941.9800000004</v>
      </c>
      <c r="R551" s="63">
        <v>37956415.960000008</v>
      </c>
      <c r="ALN551" s="6"/>
    </row>
    <row r="552" spans="1:1002" ht="36.6" customHeight="1" x14ac:dyDescent="0.25">
      <c r="A552" s="75" t="s">
        <v>923</v>
      </c>
      <c r="B552" s="94" t="s">
        <v>2078</v>
      </c>
      <c r="C552" s="56" t="s">
        <v>924</v>
      </c>
      <c r="D552" s="56" t="s">
        <v>925</v>
      </c>
      <c r="E552" s="57" t="s">
        <v>926</v>
      </c>
      <c r="F552" s="58" t="s">
        <v>927</v>
      </c>
      <c r="G552" s="97">
        <v>13000000</v>
      </c>
      <c r="H552" s="73">
        <v>13000000</v>
      </c>
      <c r="I552" s="73">
        <v>0</v>
      </c>
      <c r="J552" s="74">
        <v>0</v>
      </c>
      <c r="K552" s="63">
        <v>1972201.33</v>
      </c>
      <c r="L552" s="63">
        <v>1950000</v>
      </c>
      <c r="M552" s="63">
        <v>1950000</v>
      </c>
      <c r="N552" s="63">
        <v>2340000</v>
      </c>
      <c r="O552" s="63">
        <v>2600000</v>
      </c>
      <c r="P552" s="63">
        <v>2187798.67</v>
      </c>
      <c r="Q552" s="63">
        <v>0</v>
      </c>
      <c r="R552" s="63">
        <v>0</v>
      </c>
      <c r="ALN552" s="6"/>
    </row>
    <row r="553" spans="1:1002" ht="33" customHeight="1" x14ac:dyDescent="0.25">
      <c r="G553" s="90">
        <f>+SUM(Tabella8[COSTO TOTALE])</f>
        <v>8380588340.0300016</v>
      </c>
      <c r="H553" s="90">
        <f>+SUM(Tabella8[IMPORTO RICHIESTO FSC 21-27])</f>
        <v>4995914049.7300014</v>
      </c>
      <c r="I553" s="90">
        <f>+SUM(Tabella8[COFINANZIAMENTO CON ALTRE RISORSE])</f>
        <v>3384674290.3000007</v>
      </c>
      <c r="J553" s="90">
        <f>+SUM(Tabella8[2024])</f>
        <v>0</v>
      </c>
      <c r="K553" s="90">
        <f>+SUM(Tabella8[2025])</f>
        <v>221915640.92000002</v>
      </c>
      <c r="L553" s="90">
        <f>+SUM(Tabella8[2026])</f>
        <v>284968371.8856712</v>
      </c>
      <c r="M553" s="90">
        <f>+SUM(Tabella8[2027])</f>
        <v>694813331.30289912</v>
      </c>
      <c r="N553" s="90">
        <f>+SUM(Tabella8[2028])</f>
        <v>891812275.44238377</v>
      </c>
      <c r="O553" s="90">
        <f>+SUM(Tabella8[2029])</f>
        <v>943390362.40804541</v>
      </c>
      <c r="P553" s="90">
        <f>+SUM(Tabella8[2030])</f>
        <v>926326052.76699984</v>
      </c>
      <c r="Q553" s="90">
        <f>+SUM(Tabella8[2031])</f>
        <v>661917828.82200027</v>
      </c>
      <c r="R553" s="90">
        <f>+SUM(Tabella8[2032])</f>
        <v>370770186.18200028</v>
      </c>
    </row>
    <row r="554" spans="1:1002" ht="15" customHeight="1" x14ac:dyDescent="0.25"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</row>
    <row r="556" spans="1:1002" ht="15" customHeight="1" x14ac:dyDescent="0.25">
      <c r="H556" s="90"/>
      <c r="I556" s="90"/>
      <c r="L556" s="90"/>
    </row>
    <row r="557" spans="1:1002" ht="15" customHeight="1" x14ac:dyDescent="0.25">
      <c r="H557" s="78"/>
      <c r="I557" s="78"/>
      <c r="L557" s="90"/>
    </row>
    <row r="559" spans="1:1002" ht="15" customHeight="1" x14ac:dyDescent="0.25">
      <c r="G559" s="106"/>
      <c r="H559" s="90"/>
      <c r="I559" s="90"/>
    </row>
    <row r="562" spans="7:18" ht="15" customHeight="1" x14ac:dyDescent="0.25">
      <c r="G562" s="106"/>
    </row>
    <row r="568" spans="7:18" ht="15" customHeight="1" x14ac:dyDescent="0.25">
      <c r="H568" s="86"/>
      <c r="I568" s="86"/>
      <c r="J568" s="85"/>
      <c r="K568" s="86"/>
      <c r="L568" s="85"/>
      <c r="M568" s="86"/>
      <c r="N568" s="86"/>
      <c r="O568" s="86"/>
      <c r="P568" s="86"/>
      <c r="Q568" s="86"/>
      <c r="R568" s="86"/>
    </row>
    <row r="569" spans="7:18" ht="15" customHeight="1" x14ac:dyDescent="0.25">
      <c r="H569" s="86"/>
      <c r="I569" s="86"/>
      <c r="J569" s="85"/>
      <c r="K569" s="86"/>
      <c r="L569" s="85"/>
      <c r="M569" s="86"/>
      <c r="N569" s="86"/>
      <c r="O569" s="86"/>
      <c r="P569" s="86"/>
      <c r="Q569" s="86"/>
      <c r="R569" s="86"/>
    </row>
    <row r="570" spans="7:18" ht="15" customHeight="1" x14ac:dyDescent="0.25">
      <c r="H570" s="86"/>
      <c r="I570" s="86"/>
      <c r="J570" s="85"/>
      <c r="K570" s="86"/>
      <c r="L570" s="85"/>
      <c r="M570" s="86"/>
      <c r="N570" s="86"/>
      <c r="O570" s="86"/>
      <c r="P570" s="86"/>
      <c r="Q570" s="86"/>
      <c r="R570" s="86"/>
    </row>
    <row r="571" spans="7:18" ht="15" customHeight="1" x14ac:dyDescent="0.25">
      <c r="H571" s="86"/>
      <c r="I571" s="86"/>
      <c r="J571" s="85"/>
      <c r="K571" s="86"/>
      <c r="L571" s="85"/>
      <c r="M571" s="86"/>
      <c r="N571" s="86"/>
      <c r="O571" s="86"/>
      <c r="P571" s="86"/>
      <c r="Q571" s="86"/>
      <c r="R571" s="86"/>
    </row>
    <row r="572" spans="7:18" ht="15" customHeight="1" x14ac:dyDescent="0.25">
      <c r="H572" s="86"/>
      <c r="I572" s="86"/>
      <c r="J572" s="85"/>
      <c r="K572" s="86"/>
      <c r="L572" s="85"/>
      <c r="M572" s="86"/>
      <c r="N572" s="86"/>
      <c r="O572" s="86"/>
      <c r="P572" s="86"/>
      <c r="Q572" s="86"/>
      <c r="R572" s="86"/>
    </row>
    <row r="573" spans="7:18" ht="15" customHeight="1" x14ac:dyDescent="0.25">
      <c r="H573" s="86"/>
      <c r="I573" s="86"/>
      <c r="J573" s="85"/>
      <c r="K573" s="86"/>
      <c r="L573" s="85"/>
      <c r="M573" s="86"/>
      <c r="N573" s="86"/>
      <c r="O573" s="86"/>
      <c r="P573" s="86"/>
      <c r="Q573" s="86"/>
      <c r="R573" s="86"/>
    </row>
    <row r="574" spans="7:18" ht="15" customHeight="1" x14ac:dyDescent="0.25">
      <c r="H574" s="86"/>
      <c r="I574" s="86"/>
      <c r="J574" s="85"/>
      <c r="K574" s="86"/>
      <c r="L574" s="85"/>
      <c r="M574" s="86"/>
      <c r="N574" s="86"/>
      <c r="O574" s="86"/>
      <c r="P574" s="86"/>
      <c r="Q574" s="86"/>
      <c r="R574" s="86"/>
    </row>
  </sheetData>
  <phoneticPr fontId="30" type="noConversion"/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5D23E62F9A044D9E48900D9E31991B" ma:contentTypeVersion="18" ma:contentTypeDescription="Creare un nuovo documento." ma:contentTypeScope="" ma:versionID="ba151154a55fab50afa53f7aacd121f3">
  <xsd:schema xmlns:xsd="http://www.w3.org/2001/XMLSchema" xmlns:xs="http://www.w3.org/2001/XMLSchema" xmlns:p="http://schemas.microsoft.com/office/2006/metadata/properties" xmlns:ns2="0dd76550-333a-43ab-8d85-5beef0356f27" xmlns:ns3="8d64726f-ffee-4321-957a-d49b6e62f60d" targetNamespace="http://schemas.microsoft.com/office/2006/metadata/properties" ma:root="true" ma:fieldsID="315a4fcfea860a16a3cb648231b87cb7" ns2:_="" ns3:_="">
    <xsd:import namespace="0dd76550-333a-43ab-8d85-5beef0356f27"/>
    <xsd:import namespace="8d64726f-ffee-4321-957a-d49b6e62f6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data" minOccurs="0"/>
                <xsd:element ref="ns2:Data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76550-333a-43ab-8d85-5beef0356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d46adffd-2c0a-4c21-8c19-ed86ae1867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a" ma:index="24" nillable="true" ma:displayName="data" ma:format="DateTime" ma:internalName="data">
      <xsd:simpleType>
        <xsd:restriction base="dms:DateTime"/>
      </xsd:simpleType>
    </xsd:element>
    <xsd:element name="Data0" ma:index="25" nillable="true" ma:displayName="Data" ma:format="DateOnly" ma:internalName="Data0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4726f-ffee-4321-957a-d49b6e62f6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fc8c779-1735-41ed-a39a-c8283d30c839}" ma:internalName="TaxCatchAll" ma:showField="CatchAllData" ma:web="8d64726f-ffee-4321-957a-d49b6e62f6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d76550-333a-43ab-8d85-5beef0356f27">
      <Terms xmlns="http://schemas.microsoft.com/office/infopath/2007/PartnerControls"/>
    </lcf76f155ced4ddcb4097134ff3c332f>
    <TaxCatchAll xmlns="8d64726f-ffee-4321-957a-d49b6e62f60d" xsi:nil="true"/>
    <Data0 xmlns="0dd76550-333a-43ab-8d85-5beef0356f27" xsi:nil="true"/>
    <data xmlns="0dd76550-333a-43ab-8d85-5beef0356f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565296-F401-4907-8ADE-82951431A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d76550-333a-43ab-8d85-5beef0356f27"/>
    <ds:schemaRef ds:uri="8d64726f-ffee-4321-957a-d49b6e62f6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B7AAC1-523C-4881-804D-D87C81F4E36A}">
  <ds:schemaRefs>
    <ds:schemaRef ds:uri="http://schemas.microsoft.com/office/2006/documentManagement/types"/>
    <ds:schemaRef ds:uri="8d64726f-ffee-4321-957a-d49b6e62f60d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dd76550-333a-43ab-8d85-5beef0356f2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829F24-6464-4C39-B0D9-909E31DFC36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a03c14-1435-4ef5-bb92-af8fb4129243}" enabled="1" method="Privileged" siteId="{8c4b47b5-ea35-4370-817f-95066d4f846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Tabella articolo 3</vt:lpstr>
      <vt:lpstr>Allegato_A1</vt:lpstr>
      <vt:lpstr>Allegato A2</vt:lpstr>
      <vt:lpstr>Allegato B1</vt:lpstr>
      <vt:lpstr>Allegato_B2</vt:lpstr>
      <vt:lpstr>Allegato_A1!_DB_001</vt:lpstr>
      <vt:lpstr>Allegato_A1!_DB_02</vt:lpstr>
      <vt:lpstr>Allegato_A1!_DB_2</vt:lpstr>
      <vt:lpstr>_FilterDatabase_1</vt:lpstr>
      <vt:lpstr>'Allegato A2'!Area_stampa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RITA NICOLAZZO</dc:creator>
  <cp:keywords/>
  <dc:description/>
  <cp:lastModifiedBy>nn</cp:lastModifiedBy>
  <cp:revision/>
  <dcterms:created xsi:type="dcterms:W3CDTF">2025-01-14T10:54:21Z</dcterms:created>
  <dcterms:modified xsi:type="dcterms:W3CDTF">2026-09-09T15:24:32Z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2025-10-10T13:59:15Z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1115c9ab-5c20-4aef-a800-affb3c626b90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0x0101005F5D23E62F9A044D9E48900D9E31991B</vt:lpwstr>
  </property>
  <property fmtid="{D5CDD505-2E9C-101B-9397-08002B2CF9AE}" pid="11" name="MediaServiceImageTags">
    <vt:lpwstr/>
  </property>
</Properties>
</file>