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c_antonaci_governo_it/Documents/Desktop/Invio Accordi DEF post Cotiv settembre 2026/"/>
    </mc:Choice>
  </mc:AlternateContent>
  <xr:revisionPtr revIDLastSave="0" documentId="8_{3E03FDA0-04BF-4821-A109-5A0538AB7FF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a articolo 3" sheetId="1" r:id="rId1"/>
    <sheet name="Allegato A1 Elenco interventi" sheetId="2" r:id="rId2"/>
    <sheet name="Allegato A2_Anticipazioni" sheetId="3" r:id="rId3"/>
    <sheet name="Allegato B1_Piano fin. accordo" sheetId="4" r:id="rId4"/>
    <sheet name="Allegato B2_Piano fin interv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" i="5" l="1"/>
  <c r="J3" i="4"/>
  <c r="D8" i="1"/>
  <c r="C8" i="1"/>
  <c r="B8" i="1"/>
  <c r="G7" i="1"/>
  <c r="D7" i="1"/>
  <c r="C7" i="1"/>
  <c r="B7" i="1"/>
  <c r="F6" i="1"/>
  <c r="F5" i="1"/>
  <c r="E4" i="1"/>
  <c r="E7" i="1" s="1"/>
  <c r="F3" i="1"/>
  <c r="F4" i="1" l="1"/>
  <c r="F7" i="1" s="1"/>
</calcChain>
</file>

<file path=xl/sharedStrings.xml><?xml version="1.0" encoding="utf-8"?>
<sst xmlns="http://schemas.openxmlformats.org/spreadsheetml/2006/main" count="277" uniqueCount="130">
  <si>
    <t>AMBITI DI INTERVENTO</t>
  </si>
  <si>
    <t>Assegnazione FSC 21-27</t>
  </si>
  <si>
    <t>Cofinanziamento nuovi interventi</t>
  </si>
  <si>
    <t>Ammontare complessivo investimenti</t>
  </si>
  <si>
    <t>Numero interventi/
linee di azione</t>
  </si>
  <si>
    <t>Risorse FSC 
21-27 
(ass. ordinaria)</t>
  </si>
  <si>
    <t>(1) Risorse FSC 
21-27 (Anticipazione)</t>
  </si>
  <si>
    <t>Totale Assegnazione
FSC 21-27</t>
  </si>
  <si>
    <t>Ambiente e risorse naturali</t>
  </si>
  <si>
    <t>Trasporti e mobilità</t>
  </si>
  <si>
    <t>Istruzione e formazione</t>
  </si>
  <si>
    <t>Capacità amministrativa</t>
  </si>
  <si>
    <t>Totale Ambiti di Intervento</t>
  </si>
  <si>
    <t>Totale Assegnazione FSC 2021-2027</t>
  </si>
  <si>
    <t>Accordo per la Coesione Governo - Regione Friuli-Venezia Giulia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</si>
  <si>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</si>
  <si>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</si>
  <si>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</si>
  <si>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</si>
  <si>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</si>
  <si>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</si>
  <si>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</si>
  <si>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</si>
  <si>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</si>
  <si>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</si>
  <si>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</si>
  <si>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</si>
  <si>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</si>
  <si>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</si>
  <si>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FSCRI_RI_1050</t>
  </si>
  <si>
    <t>REGIONE AUTONOMA FRIULI VENEZIA GIULIA</t>
  </si>
  <si>
    <t>12.CAPACITÀ AMMINISTRATIVA</t>
  </si>
  <si>
    <t>12.02 ASSISTENZA TECNICA</t>
  </si>
  <si>
    <t>ATTIVITÀ DI ASSISTENZA TECNICA PER L'ATTUAZIONE E LA GESTIONE DELL'ACCORDO PER LA COESIONE FVG</t>
  </si>
  <si>
    <t>1_SEMESTRE_2023</t>
  </si>
  <si>
    <t>2_SEMESTRE_2027</t>
  </si>
  <si>
    <t>1_SEMESTRE_2025</t>
  </si>
  <si>
    <t>2_SEMESTRE_2030</t>
  </si>
  <si>
    <t>FSCRI_RI_1127</t>
  </si>
  <si>
    <t>07.TRASPORTI E MOBILITÀ</t>
  </si>
  <si>
    <t>07.01 TRASPORTO STRADALE</t>
  </si>
  <si>
    <t>D81B23000290001</t>
  </si>
  <si>
    <t xml:space="preserve">CICLOVIA TURISTICA NAZIONALE "TRIESTE-LIGNANO SABBIADORO-VENEZIA". COMPLETAMENTO LOTTO PRIORITARIO </t>
  </si>
  <si>
    <t xml:space="preserve">
1_SEMESTRE_2028</t>
  </si>
  <si>
    <t xml:space="preserve">
2_SEMESTRE_2028</t>
  </si>
  <si>
    <t xml:space="preserve">
2_SEMESTRE_2030</t>
  </si>
  <si>
    <t>FSCRI_RI_1216</t>
  </si>
  <si>
    <t>CONSORZIO DI BONIFICA PIANURA FRIULANA</t>
  </si>
  <si>
    <t>05.AMBIENTE E RISORSE NATURALI</t>
  </si>
  <si>
    <t>05.01 RISCHI E ADATTAMENTO CLIMATICO</t>
  </si>
  <si>
    <t>I21D23000060002</t>
  </si>
  <si>
    <t>INTERVENTI COMPLEMENTARI ALLO SCOLMATORE DEL CORMOR SUL TORRENTE TORRE E SUL FIUME ISONZO</t>
  </si>
  <si>
    <t>2_SEMESTRE_2021</t>
  </si>
  <si>
    <t>2_SEMESTRE_2025</t>
  </si>
  <si>
    <t>1_SEMESTRE_2026</t>
  </si>
  <si>
    <t>FSCRI_RI_1354</t>
  </si>
  <si>
    <t>I91D21000220001</t>
  </si>
  <si>
    <t>AMMODERNAMENTO IMPIANTO PLUVIRRIGUO 'RF FLAIBANO' NEI COMUNI COSEANO, DIGNANO, FLAIBANO, SEDEGLIANO</t>
  </si>
  <si>
    <t>2_SEMESTRE_2024</t>
  </si>
  <si>
    <t>1_SEMESTRE_2029</t>
  </si>
  <si>
    <t>FSCRI_RI_1372</t>
  </si>
  <si>
    <t>I21D21000180001</t>
  </si>
  <si>
    <t>AMMODERNAMENTO DELL' IMPIANTO PLUVIRRIGUO 'RF 3T-7S-4T' NEI COMUNI DI FLAIBANO E SEDEGLIANO</t>
  </si>
  <si>
    <t xml:space="preserve"> 2_SEMESTRE_2026</t>
  </si>
  <si>
    <t xml:space="preserve"> 2_SEMESTRE_2028</t>
  </si>
  <si>
    <t>FSCRI_RI_1378</t>
  </si>
  <si>
    <t>I31D21000750001</t>
  </si>
  <si>
    <t>AMMODERNAMENTO IMPIANTO 'RF CODERNO' A BASILIANO, CODROIPO, FLAIBANO, MERETO DI T., SEDEGLIANO</t>
  </si>
  <si>
    <t xml:space="preserve"> 1_SEMESTRE_2026</t>
  </si>
  <si>
    <t>FSCRI_RI_1381</t>
  </si>
  <si>
    <t>I41D23000060001</t>
  </si>
  <si>
    <t>AMMODERNAMENTO IMPIANTO PLUVIRRIGUO 'COMPR FIO MASSA 7' A BASILIANO, CAMPOFORMIDO,LESTIZZA, POZZUOLO</t>
  </si>
  <si>
    <t>2_SEMESTRE_2026</t>
  </si>
  <si>
    <t xml:space="preserve"> 1_SEMESTRE_2027</t>
  </si>
  <si>
    <t xml:space="preserve"> 2_SEMESTRE_2027</t>
  </si>
  <si>
    <t xml:space="preserve"> 2_SEMESTRE_2029</t>
  </si>
  <si>
    <t>FSCRI_RI_1382</t>
  </si>
  <si>
    <t>I61D21000180001</t>
  </si>
  <si>
    <t>AMMODERNAMENTO DELL' IMPIANTO PLUVIRRIGUO 'RF NOGAREDO DI CORNO' NEI COMUNI DI COSEANO, MERETO DI T.</t>
  </si>
  <si>
    <t>2_SEMESTRE_2029</t>
  </si>
  <si>
    <t>FSCRI_RI_1385</t>
  </si>
  <si>
    <t>I11D21000180001</t>
  </si>
  <si>
    <t>AMMODERNAMENTO DELL' IMPIANTO PLUVIRRIGUO 'RF ORZANO' NEI COMUNI DI PREMARIACCO E REMANZACCO</t>
  </si>
  <si>
    <t>1_SEMESTRE_2027</t>
  </si>
  <si>
    <t>FSCRI_RI_1388</t>
  </si>
  <si>
    <t>I51D21000170001</t>
  </si>
  <si>
    <t>AMMODERNAMENTO IMPIANTO "RF PRADAMANO, POZZATIS E MAGNIS" - PRADAMANO, REMANZACCO, UDINE, MOIMACCO</t>
  </si>
  <si>
    <t>FSCRI_RI_1427</t>
  </si>
  <si>
    <t>CONSORZIO DI BONIFICA CELLINA-MEDUNA</t>
  </si>
  <si>
    <t>C22E23000340001</t>
  </si>
  <si>
    <t>OPERE PER L’INCREMENTO DELLA RESILIENZA DEL SISTEMA AD USO PLURIMO IN ZONA CELLINA NORD – LOTTO 1</t>
  </si>
  <si>
    <t>2_SEMESTRE_2023</t>
  </si>
  <si>
    <t>1_SEMESTRE_2024</t>
  </si>
  <si>
    <t>FVG#ORD#0001</t>
  </si>
  <si>
    <t>TRIESTE AIRPORT</t>
  </si>
  <si>
    <t>H81B22002030002</t>
  </si>
  <si>
    <t>PROGETTAZIONE E REALIZZAZIONE COLLEGAMENTI CICLABILI ZONA AEROPORTO</t>
  </si>
  <si>
    <t xml:space="preserve">Accordo per la Coesione Governo - Regione Friuli-Venezia Giulia
Allegato A2 Elenco Interventi/Linee di azionefinanziati in anticipazione FSC 21-27 </t>
  </si>
  <si>
    <t>AreaTematica</t>
  </si>
  <si>
    <t>Linea di Intervento</t>
  </si>
  <si>
    <t>Cup</t>
  </si>
  <si>
    <t>Titolo</t>
  </si>
  <si>
    <t>Importo FSC 21-27 (anticipazione)</t>
  </si>
  <si>
    <t>FVG#ANT#0001</t>
  </si>
  <si>
    <t>11.Istruzione e formazione</t>
  </si>
  <si>
    <t>STRUTTURE EDUCATIVE E FORMATIVE</t>
  </si>
  <si>
    <t>F28I21000870002</t>
  </si>
  <si>
    <t>Adeguamento sismico mediante demolizione con ricostruzione della Scuola secondaria di primo grado "D. Alighieri" di Fiume Veneto. 3° lotto</t>
  </si>
  <si>
    <t>FVG#ANT#0002</t>
  </si>
  <si>
    <t>C22E20000100002</t>
  </si>
  <si>
    <t>Realizzazione di un edificio ad uso scolastico presso il Centro Studi di Udine</t>
  </si>
  <si>
    <t>FVG#ANT#0003</t>
  </si>
  <si>
    <t>G48E17000060001</t>
  </si>
  <si>
    <t xml:space="preserve">Adeguamento sismico Pertini via Boito I lotto ( laboratori, CT e palestra) </t>
  </si>
  <si>
    <t>FVG#ANT#0004</t>
  </si>
  <si>
    <t>B91E16000430006</t>
  </si>
  <si>
    <t>Costruzione nuovo edificio scolastico - Scuola primaria</t>
  </si>
  <si>
    <t>FVG#ANT#0005</t>
  </si>
  <si>
    <t>F94H20000460005</t>
  </si>
  <si>
    <t>Lavori di manutenzione straordinaria per il rifacimento dei campi esterni relativi al Liceo Oberdan in Via Paolo Veronese n. 1 - Trieste</t>
  </si>
  <si>
    <t>FVG#ANT#0006</t>
  </si>
  <si>
    <t>C26C19000060004</t>
  </si>
  <si>
    <t>Ristrutturazione, adeguamento antisismico e normativo, efficientamento
energetico della scuola primaria "G. Pascoli"</t>
  </si>
  <si>
    <t>Accordo per la Coesione Governo - Regione Friuli-Venezia Giulia
Allegato B1 - Piano finanziario di spesa dell’Accordo per annualità (solo quota FSC 21-27 ordinaria)</t>
  </si>
  <si>
    <t>TOTALE</t>
  </si>
  <si>
    <t xml:space="preserve">Assegnazione ordinaria FSC 21-27 </t>
  </si>
  <si>
    <t>Accordo per la Coesione Governo - Regione Friuli-Venezia Giulia
Allegato B2 - Piano finanziario di spesa per singolo intervento (solo quota FSC 21-27 ordinaria) - Giugno 2026</t>
  </si>
  <si>
    <t>AREA TEMATICA</t>
  </si>
  <si>
    <t>IMPORTO RICHIESTO 
FSC 21-27</t>
  </si>
  <si>
    <t>CICLOVIA TURISTICA NAZIONALE "TRIESTE-LIGNANO SABBIADORO-VENEZIA". COMPLETAMENTO LOTTO PRIORITARIO.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</si>
</sst>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&quot; €&quot;_-;\-* #,##0.00&quot; €&quot;_-;_-* \-??&quot; €&quot;_-;_-@_-"/>
    <numFmt numFmtId="166" formatCode="_-* #,##0.00\ _€_-;\-* #,##0.00\ _€_-;_-* \-??\ _€_-;_-@_-"/>
  </numFmts>
  <fonts count="19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808080"/>
      <name val="Calibri"/>
      <family val="2"/>
      <charset val="1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808080"/>
      <name val="Times New Roman"/>
      <family val="1"/>
      <charset val="1"/>
    </font>
    <font>
      <b/>
      <sz val="14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A6A6A6"/>
      <name val="Calibri"/>
      <family val="2"/>
      <charset val="1"/>
    </font>
    <font>
      <sz val="11"/>
      <color rgb="FFC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6"/>
      <name val="Calibri"/>
      <family val="2"/>
      <charset val="1"/>
    </font>
    <font>
      <sz val="12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0070C0"/>
        <bgColor rgb="FF008080"/>
      </patternFill>
    </fill>
    <fill>
      <patternFill patternType="solid">
        <fgColor rgb="FF99CCFF"/>
        <bgColor rgb="FFB4C7E7"/>
      </patternFill>
    </fill>
    <fill>
      <patternFill patternType="solid">
        <fgColor rgb="FFB4C7E7"/>
        <bgColor rgb="FFBDD7EE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rgb="FFB4C7E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7E6E6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8">
    <xf numFmtId="0" fontId="0" fillId="0" borderId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0" fontId="1" fillId="0" borderId="0"/>
    <xf numFmtId="0" fontId="18" fillId="0" borderId="0"/>
    <xf numFmtId="165" fontId="18" fillId="0" borderId="0" applyBorder="0" applyProtection="0"/>
  </cellStyleXfs>
  <cellXfs count="10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2" applyFont="1" applyBorder="1" applyAlignment="1" applyProtection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64" fontId="4" fillId="2" borderId="1" xfId="2" applyFont="1" applyFill="1" applyBorder="1" applyAlignment="1" applyProtection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164" fontId="2" fillId="0" borderId="0" xfId="0" applyNumberFormat="1" applyFont="1"/>
    <xf numFmtId="0" fontId="1" fillId="0" borderId="0" xfId="5" applyAlignment="1">
      <alignment vertical="center"/>
    </xf>
    <xf numFmtId="0" fontId="1" fillId="0" borderId="0" xfId="5"/>
    <xf numFmtId="0" fontId="7" fillId="3" borderId="6" xfId="5" applyFont="1" applyFill="1" applyBorder="1" applyAlignment="1">
      <alignment horizontal="center" vertical="center" wrapText="1"/>
    </xf>
    <xf numFmtId="0" fontId="0" fillId="0" borderId="1" xfId="5" applyFont="1" applyBorder="1" applyAlignment="1">
      <alignment vertical="center"/>
    </xf>
    <xf numFmtId="0" fontId="0" fillId="0" borderId="1" xfId="5" applyFont="1" applyBorder="1" applyAlignment="1">
      <alignment horizontal="left" vertical="center" wrapText="1"/>
    </xf>
    <xf numFmtId="0" fontId="0" fillId="0" borderId="1" xfId="5" applyFont="1" applyBorder="1" applyAlignment="1">
      <alignment horizontal="center" vertical="center" wrapText="1"/>
    </xf>
    <xf numFmtId="0" fontId="0" fillId="0" borderId="7" xfId="5" applyFont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5" borderId="1" xfId="6" applyFont="1" applyFill="1" applyBorder="1" applyAlignment="1">
      <alignment horizontal="center" vertical="center"/>
    </xf>
    <xf numFmtId="0" fontId="11" fillId="5" borderId="1" xfId="6" applyFont="1" applyFill="1" applyBorder="1" applyAlignment="1">
      <alignment horizontal="center" vertical="center" wrapText="1"/>
    </xf>
    <xf numFmtId="0" fontId="18" fillId="2" borderId="1" xfId="6" applyFill="1" applyBorder="1" applyAlignment="1">
      <alignment vertical="center" wrapText="1"/>
    </xf>
    <xf numFmtId="164" fontId="1" fillId="2" borderId="1" xfId="1" applyFont="1" applyFill="1" applyBorder="1" applyAlignment="1" applyProtection="1">
      <alignment vertical="center"/>
    </xf>
    <xf numFmtId="164" fontId="1" fillId="2" borderId="1" xfId="4" applyFont="1" applyFill="1" applyBorder="1" applyAlignment="1" applyProtection="1">
      <alignment vertical="center"/>
    </xf>
    <xf numFmtId="4" fontId="1" fillId="0" borderId="0" xfId="5" applyNumberFormat="1"/>
    <xf numFmtId="0" fontId="7" fillId="6" borderId="11" xfId="5" applyFont="1" applyFill="1" applyBorder="1" applyAlignment="1">
      <alignment horizontal="center" vertical="center" wrapText="1"/>
    </xf>
    <xf numFmtId="0" fontId="7" fillId="6" borderId="12" xfId="5" applyFont="1" applyFill="1" applyBorder="1" applyAlignment="1">
      <alignment horizontal="center" vertical="center" wrapText="1"/>
    </xf>
    <xf numFmtId="0" fontId="7" fillId="6" borderId="13" xfId="5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5" applyFont="1" applyBorder="1" applyAlignment="1">
      <alignment vertical="center" wrapText="1"/>
    </xf>
    <xf numFmtId="164" fontId="18" fillId="0" borderId="1" xfId="3" applyBorder="1" applyAlignment="1" applyProtection="1">
      <alignment vertical="center"/>
    </xf>
    <xf numFmtId="0" fontId="8" fillId="0" borderId="0" xfId="5" applyFont="1" applyAlignment="1">
      <alignment vertical="center"/>
    </xf>
    <xf numFmtId="4" fontId="18" fillId="0" borderId="1" xfId="3" applyNumberFormat="1" applyBorder="1" applyAlignment="1" applyProtection="1">
      <alignment vertical="center"/>
    </xf>
    <xf numFmtId="0" fontId="9" fillId="0" borderId="0" xfId="5" applyFont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0" fontId="0" fillId="2" borderId="1" xfId="5" applyFont="1" applyFill="1" applyBorder="1" applyAlignment="1">
      <alignment vertical="center"/>
    </xf>
    <xf numFmtId="0" fontId="1" fillId="2" borderId="1" xfId="5" applyFill="1" applyBorder="1" applyAlignment="1">
      <alignment vertical="center"/>
    </xf>
    <xf numFmtId="49" fontId="18" fillId="7" borderId="1" xfId="3" applyNumberFormat="1" applyFill="1" applyBorder="1" applyAlignment="1" applyProtection="1">
      <alignment vertical="center" wrapText="1"/>
    </xf>
    <xf numFmtId="0" fontId="0" fillId="8" borderId="1" xfId="5" applyFont="1" applyFill="1" applyBorder="1" applyAlignment="1">
      <alignment vertical="center"/>
    </xf>
    <xf numFmtId="0" fontId="1" fillId="9" borderId="1" xfId="5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1" applyFont="1" applyBorder="1" applyAlignment="1" applyProtection="1">
      <alignment vertical="center"/>
    </xf>
    <xf numFmtId="166" fontId="2" fillId="0" borderId="0" xfId="0" applyNumberFormat="1" applyFont="1" applyAlignment="1">
      <alignment vertical="center"/>
    </xf>
    <xf numFmtId="4" fontId="14" fillId="2" borderId="17" xfId="5" applyNumberFormat="1" applyFont="1" applyFill="1" applyBorder="1" applyAlignment="1">
      <alignment vertical="center"/>
    </xf>
    <xf numFmtId="164" fontId="14" fillId="2" borderId="18" xfId="3" applyFont="1" applyFill="1" applyBorder="1" applyAlignment="1" applyProtection="1">
      <alignment vertical="center"/>
    </xf>
    <xf numFmtId="4" fontId="14" fillId="2" borderId="19" xfId="5" applyNumberFormat="1" applyFont="1" applyFill="1" applyBorder="1" applyAlignment="1">
      <alignment vertical="center"/>
    </xf>
    <xf numFmtId="4" fontId="14" fillId="0" borderId="17" xfId="5" applyNumberFormat="1" applyFont="1" applyBorder="1" applyAlignment="1">
      <alignment vertical="center"/>
    </xf>
    <xf numFmtId="164" fontId="14" fillId="2" borderId="17" xfId="3" applyFont="1" applyFill="1" applyBorder="1" applyAlignment="1" applyProtection="1">
      <alignment vertical="center"/>
    </xf>
    <xf numFmtId="4" fontId="15" fillId="2" borderId="17" xfId="5" applyNumberFormat="1" applyFont="1" applyFill="1" applyBorder="1" applyAlignment="1">
      <alignment vertical="center"/>
    </xf>
    <xf numFmtId="4" fontId="15" fillId="2" borderId="19" xfId="5" applyNumberFormat="1" applyFont="1" applyFill="1" applyBorder="1" applyAlignment="1">
      <alignment vertical="center"/>
    </xf>
    <xf numFmtId="164" fontId="14" fillId="2" borderId="13" xfId="3" applyFont="1" applyFill="1" applyBorder="1" applyAlignment="1" applyProtection="1">
      <alignment vertical="center"/>
    </xf>
    <xf numFmtId="164" fontId="14" fillId="2" borderId="21" xfId="3" applyFont="1" applyFill="1" applyBorder="1" applyAlignment="1" applyProtection="1">
      <alignment vertical="center"/>
    </xf>
    <xf numFmtId="4" fontId="14" fillId="2" borderId="13" xfId="7" applyNumberFormat="1" applyFont="1" applyFill="1" applyBorder="1" applyAlignment="1" applyProtection="1">
      <alignment vertical="center"/>
    </xf>
    <xf numFmtId="4" fontId="15" fillId="2" borderId="13" xfId="5" applyNumberFormat="1" applyFont="1" applyFill="1" applyBorder="1" applyAlignment="1">
      <alignment vertical="center"/>
    </xf>
    <xf numFmtId="4" fontId="14" fillId="2" borderId="22" xfId="7" applyNumberFormat="1" applyFont="1" applyFill="1" applyBorder="1" applyAlignment="1" applyProtection="1">
      <alignment vertical="center"/>
    </xf>
    <xf numFmtId="4" fontId="15" fillId="2" borderId="23" xfId="5" applyNumberFormat="1" applyFont="1" applyFill="1" applyBorder="1" applyAlignment="1">
      <alignment vertical="center"/>
    </xf>
    <xf numFmtId="4" fontId="14" fillId="2" borderId="1" xfId="0" applyNumberFormat="1" applyFont="1" applyFill="1" applyBorder="1" applyAlignment="1">
      <alignment vertical="center"/>
    </xf>
    <xf numFmtId="4" fontId="14" fillId="2" borderId="1" xfId="7" applyNumberFormat="1" applyFont="1" applyFill="1" applyBorder="1" applyAlignment="1" applyProtection="1">
      <alignment vertical="center"/>
    </xf>
    <xf numFmtId="0" fontId="11" fillId="2" borderId="0" xfId="5" applyFont="1" applyFill="1" applyAlignment="1">
      <alignment vertical="center"/>
    </xf>
    <xf numFmtId="4" fontId="1" fillId="0" borderId="0" xfId="5" applyNumberFormat="1" applyAlignment="1">
      <alignment vertical="center"/>
    </xf>
    <xf numFmtId="166" fontId="1" fillId="0" borderId="0" xfId="5" applyNumberFormat="1" applyAlignment="1">
      <alignment vertical="center"/>
    </xf>
    <xf numFmtId="0" fontId="17" fillId="0" borderId="0" xfId="0" applyFont="1" applyAlignment="1">
      <alignment vertical="center"/>
    </xf>
    <xf numFmtId="0" fontId="13" fillId="10" borderId="14" xfId="5" applyFont="1" applyFill="1" applyBorder="1" applyAlignment="1">
      <alignment horizontal="center" vertical="center"/>
    </xf>
    <xf numFmtId="0" fontId="13" fillId="10" borderId="15" xfId="5" applyFont="1" applyFill="1" applyBorder="1" applyAlignment="1">
      <alignment horizontal="center" vertical="center" wrapText="1"/>
    </xf>
    <xf numFmtId="0" fontId="13" fillId="10" borderId="16" xfId="5" applyFont="1" applyFill="1" applyBorder="1" applyAlignment="1">
      <alignment horizontal="center" vertical="center"/>
    </xf>
    <xf numFmtId="0" fontId="1" fillId="10" borderId="15" xfId="5" applyFill="1" applyBorder="1" applyAlignment="1">
      <alignment vertical="center" wrapText="1"/>
    </xf>
    <xf numFmtId="0" fontId="13" fillId="10" borderId="13" xfId="5" applyFont="1" applyFill="1" applyBorder="1" applyAlignment="1">
      <alignment horizontal="center" vertical="center"/>
    </xf>
    <xf numFmtId="0" fontId="13" fillId="10" borderId="15" xfId="5" applyFont="1" applyFill="1" applyBorder="1" applyAlignment="1">
      <alignment horizontal="center" vertical="center"/>
    </xf>
    <xf numFmtId="0" fontId="13" fillId="10" borderId="1" xfId="5" applyFont="1" applyFill="1" applyBorder="1" applyAlignment="1">
      <alignment horizontal="center" vertical="center"/>
    </xf>
    <xf numFmtId="0" fontId="13" fillId="10" borderId="20" xfId="5" applyFont="1" applyFill="1" applyBorder="1" applyAlignment="1">
      <alignment horizontal="center" vertical="center"/>
    </xf>
    <xf numFmtId="0" fontId="16" fillId="0" borderId="7" xfId="5" applyFont="1" applyBorder="1" applyAlignment="1">
      <alignment vertical="center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7" fillId="3" borderId="3" xfId="5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5" xfId="5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0" xfId="5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0" fontId="11" fillId="0" borderId="0" xfId="5" applyFont="1" applyAlignment="1">
      <alignment horizontal="left" vertical="center" wrapText="1"/>
    </xf>
  </cellXfs>
  <cellStyles count="8">
    <cellStyle name="Migliaia" xfId="1" builtinId="3"/>
    <cellStyle name="Migliaia 2" xfId="2" xr:uid="{00000000-0005-0000-0000-000006000000}"/>
    <cellStyle name="Migliaia 3" xfId="3" xr:uid="{00000000-0005-0000-0000-000007000000}"/>
    <cellStyle name="Migliaia 3 2" xfId="4" xr:uid="{00000000-0005-0000-0000-000008000000}"/>
    <cellStyle name="Normale" xfId="0" builtinId="0"/>
    <cellStyle name="Normale 2" xfId="5" xr:uid="{00000000-0005-0000-0000-000009000000}"/>
    <cellStyle name="Normale 2 2" xfId="6" xr:uid="{00000000-0005-0000-0000-00000A000000}"/>
    <cellStyle name="Valuta 2" xfId="7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7E6E6"/>
      <rgbColor rgb="FFCCFFFF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2060"/>
      <rgbColor rgb="FF339966"/>
      <rgbColor rgb="FF003300"/>
      <rgbColor rgb="FF333300"/>
      <rgbColor rgb="FF993300"/>
      <rgbColor rgb="FF993366"/>
      <rgbColor rgb="FF333399"/>
      <rgbColor rgb="FF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"/>
  <sheetViews>
    <sheetView tabSelected="1" zoomScaleNormal="100" workbookViewId="0">
      <selection activeCell="F16" sqref="F16"/>
    </sheetView>
  </sheetViews>
  <sheetFormatPr defaultColWidth="9.28515625" defaultRowHeight="15" x14ac:dyDescent="0.25"/>
  <cols>
    <col min="1" max="1" width="43.7109375" style="2" customWidth="1"/>
    <col min="2" max="2" width="18.28515625" style="2" customWidth="1"/>
    <col min="3" max="3" width="16.28515625" style="2" customWidth="1"/>
    <col min="4" max="4" width="17.28515625" style="2" customWidth="1"/>
    <col min="5" max="5" width="18.28515625" style="2" customWidth="1"/>
    <col min="6" max="6" width="22.5703125" style="2" customWidth="1"/>
    <col min="7" max="7" width="10.5703125" style="2" customWidth="1"/>
    <col min="8" max="256" width="9.28515625" style="2"/>
    <col min="257" max="257" width="43.7109375" style="2" customWidth="1"/>
    <col min="258" max="258" width="18.28515625" style="2" customWidth="1"/>
    <col min="259" max="259" width="16.28515625" style="2" customWidth="1"/>
    <col min="260" max="260" width="17.28515625" style="2" customWidth="1"/>
    <col min="261" max="261" width="18.28515625" style="2" customWidth="1"/>
    <col min="262" max="262" width="22.5703125" style="2" customWidth="1"/>
    <col min="263" max="263" width="10.5703125" style="2" customWidth="1"/>
    <col min="264" max="512" width="9.28515625" style="2"/>
    <col min="513" max="513" width="43.7109375" style="2" customWidth="1"/>
    <col min="514" max="514" width="18.28515625" style="2" customWidth="1"/>
    <col min="515" max="515" width="16.28515625" style="2" customWidth="1"/>
    <col min="516" max="516" width="17.28515625" style="2" customWidth="1"/>
    <col min="517" max="517" width="18.28515625" style="2" customWidth="1"/>
    <col min="518" max="518" width="22.5703125" style="2" customWidth="1"/>
    <col min="519" max="519" width="10.5703125" style="2" customWidth="1"/>
    <col min="520" max="768" width="9.28515625" style="2"/>
    <col min="769" max="769" width="43.7109375" style="2" customWidth="1"/>
    <col min="770" max="770" width="18.28515625" style="2" customWidth="1"/>
    <col min="771" max="771" width="16.28515625" style="2" customWidth="1"/>
    <col min="772" max="772" width="17.28515625" style="2" customWidth="1"/>
    <col min="773" max="773" width="18.28515625" style="2" customWidth="1"/>
    <col min="774" max="774" width="22.5703125" style="2" customWidth="1"/>
    <col min="775" max="775" width="10.5703125" style="2" customWidth="1"/>
    <col min="776" max="1024" width="9.28515625" style="2"/>
  </cols>
  <sheetData>
    <row r="1" spans="1:7" ht="22.5" customHeight="1" x14ac:dyDescent="0.25">
      <c r="A1" s="93" t="s">
        <v>0</v>
      </c>
      <c r="B1" s="94" t="s">
        <v>1</v>
      </c>
      <c r="C1" s="94"/>
      <c r="D1" s="94"/>
      <c r="E1" s="93" t="s">
        <v>2</v>
      </c>
      <c r="F1" s="93" t="s">
        <v>3</v>
      </c>
      <c r="G1" s="93" t="s">
        <v>4</v>
      </c>
    </row>
    <row r="2" spans="1:7" ht="57" x14ac:dyDescent="0.25">
      <c r="A2" s="93"/>
      <c r="B2" s="1" t="s">
        <v>5</v>
      </c>
      <c r="C2" s="1" t="s">
        <v>6</v>
      </c>
      <c r="D2" s="1" t="s">
        <v>7</v>
      </c>
      <c r="E2" s="93"/>
      <c r="F2" s="93"/>
      <c r="G2" s="93"/>
    </row>
    <row r="3" spans="1:7" x14ac:dyDescent="0.25">
      <c r="A3" s="3" t="s">
        <v>8</v>
      </c>
      <c r="B3" s="4">
        <v>161705293.31999999</v>
      </c>
      <c r="C3" s="5"/>
      <c r="D3" s="4">
        <v>161705293.31999999</v>
      </c>
      <c r="E3" s="4">
        <v>9499627</v>
      </c>
      <c r="F3" s="6">
        <f>E3+D3</f>
        <v>171204920.31999999</v>
      </c>
      <c r="G3" s="7">
        <v>9</v>
      </c>
    </row>
    <row r="4" spans="1:7" x14ac:dyDescent="0.25">
      <c r="A4" s="3" t="s">
        <v>9</v>
      </c>
      <c r="B4" s="4">
        <v>12000000</v>
      </c>
      <c r="C4" s="5"/>
      <c r="D4" s="4">
        <v>12000000</v>
      </c>
      <c r="E4" s="8">
        <f>1850000+4750000</f>
        <v>6600000</v>
      </c>
      <c r="F4" s="9">
        <f>E4+D4</f>
        <v>18600000</v>
      </c>
      <c r="G4" s="10">
        <v>2</v>
      </c>
    </row>
    <row r="5" spans="1:7" x14ac:dyDescent="0.25">
      <c r="A5" s="3" t="s">
        <v>10</v>
      </c>
      <c r="B5" s="5"/>
      <c r="C5" s="4">
        <v>15746630.970000001</v>
      </c>
      <c r="D5" s="4">
        <v>15746630.970000001</v>
      </c>
      <c r="E5" s="8">
        <v>0</v>
      </c>
      <c r="F5" s="9">
        <f>E5+D5</f>
        <v>15746630.970000001</v>
      </c>
      <c r="G5" s="10">
        <v>6</v>
      </c>
    </row>
    <row r="6" spans="1:7" x14ac:dyDescent="0.25">
      <c r="A6" s="3" t="s">
        <v>11</v>
      </c>
      <c r="B6" s="4">
        <v>500000</v>
      </c>
      <c r="C6" s="5"/>
      <c r="D6" s="4">
        <v>500000</v>
      </c>
      <c r="E6" s="8">
        <v>0</v>
      </c>
      <c r="F6" s="9">
        <f>E6+D6</f>
        <v>500000</v>
      </c>
      <c r="G6" s="10">
        <v>1</v>
      </c>
    </row>
    <row r="7" spans="1:7" x14ac:dyDescent="0.25">
      <c r="A7" s="3" t="s">
        <v>12</v>
      </c>
      <c r="B7" s="4">
        <f t="shared" ref="B7:G7" si="0">SUM(B3:B6)</f>
        <v>174205293.31999999</v>
      </c>
      <c r="C7" s="4">
        <f t="shared" si="0"/>
        <v>15746630.970000001</v>
      </c>
      <c r="D7" s="4">
        <f t="shared" si="0"/>
        <v>189951924.28999999</v>
      </c>
      <c r="E7" s="4">
        <f t="shared" si="0"/>
        <v>16099627</v>
      </c>
      <c r="F7" s="6">
        <f t="shared" si="0"/>
        <v>206051551.28999999</v>
      </c>
      <c r="G7" s="11">
        <f t="shared" si="0"/>
        <v>18</v>
      </c>
    </row>
    <row r="8" spans="1:7" x14ac:dyDescent="0.25">
      <c r="A8" s="12" t="s">
        <v>13</v>
      </c>
      <c r="B8" s="13">
        <f>SUM(B3:B6)</f>
        <v>174205293.31999999</v>
      </c>
      <c r="C8" s="13">
        <f>SUM(C3:C6)</f>
        <v>15746630.970000001</v>
      </c>
      <c r="D8" s="13">
        <f>SUM(D3:D6)</f>
        <v>189951924.28999999</v>
      </c>
      <c r="E8" s="14"/>
      <c r="F8" s="14"/>
      <c r="G8" s="15"/>
    </row>
    <row r="9" spans="1:7" ht="15" customHeight="1" x14ac:dyDescent="0.25">
      <c r="A9" s="92"/>
      <c r="B9" s="92"/>
      <c r="C9" s="92"/>
      <c r="D9" s="92"/>
      <c r="E9" s="92"/>
      <c r="F9" s="92"/>
      <c r="G9" s="92"/>
    </row>
    <row r="10" spans="1:7" x14ac:dyDescent="0.25">
      <c r="B10" s="16"/>
      <c r="F10" s="17"/>
    </row>
    <row r="11" spans="1:7" x14ac:dyDescent="0.25">
      <c r="E11" s="16"/>
    </row>
    <row r="12" spans="1:7" x14ac:dyDescent="0.25">
      <c r="E12" s="16"/>
    </row>
  </sheetData>
  <mergeCells count="6">
    <mergeCell ref="A9:G9"/>
    <mergeCell ref="A1:A2"/>
    <mergeCell ref="B1:D1"/>
    <mergeCell ref="E1:E2"/>
    <mergeCell ref="F1:F2"/>
    <mergeCell ref="G1:G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5"/>
  <sheetViews>
    <sheetView zoomScaleNormal="100" workbookViewId="0">
      <selection activeCell="C22" sqref="C22"/>
    </sheetView>
  </sheetViews>
  <sheetFormatPr defaultColWidth="9.28515625" defaultRowHeight="15" x14ac:dyDescent="0.25"/>
  <cols>
    <col min="1" max="1" width="17.5703125" style="18" customWidth="1"/>
    <col min="2" max="2" width="18.42578125" style="18" customWidth="1"/>
    <col min="3" max="3" width="29.5703125" style="18" customWidth="1"/>
    <col min="4" max="4" width="14.5703125" style="18" customWidth="1"/>
    <col min="5" max="5" width="18" style="18" customWidth="1"/>
    <col min="6" max="6" width="42" style="18" customWidth="1"/>
    <col min="7" max="8" width="14.5703125" style="18" customWidth="1"/>
    <col min="9" max="9" width="18.140625" style="18" customWidth="1"/>
    <col min="10" max="15" width="18.42578125" style="18" customWidth="1"/>
    <col min="16" max="17" width="19.7109375" style="18" customWidth="1"/>
    <col min="18" max="18" width="19.85546875" style="18" customWidth="1"/>
    <col min="19" max="256" width="9.28515625" style="18"/>
    <col min="257" max="257" width="13.7109375" style="18" customWidth="1"/>
    <col min="258" max="258" width="17" style="18" customWidth="1"/>
    <col min="259" max="259" width="29.5703125" style="18" customWidth="1"/>
    <col min="260" max="260" width="14.5703125" style="18" customWidth="1"/>
    <col min="261" max="261" width="18" style="18" customWidth="1"/>
    <col min="262" max="262" width="42" style="18" customWidth="1"/>
    <col min="263" max="265" width="14.5703125" style="18" customWidth="1"/>
    <col min="266" max="271" width="18.42578125" style="18" customWidth="1"/>
    <col min="272" max="273" width="19.7109375" style="18" customWidth="1"/>
    <col min="274" max="274" width="19.85546875" style="18" customWidth="1"/>
    <col min="275" max="512" width="9.28515625" style="18"/>
    <col min="513" max="513" width="13.7109375" style="18" customWidth="1"/>
    <col min="514" max="514" width="17" style="18" customWidth="1"/>
    <col min="515" max="515" width="29.5703125" style="18" customWidth="1"/>
    <col min="516" max="516" width="14.5703125" style="18" customWidth="1"/>
    <col min="517" max="517" width="18" style="18" customWidth="1"/>
    <col min="518" max="518" width="42" style="18" customWidth="1"/>
    <col min="519" max="521" width="14.5703125" style="18" customWidth="1"/>
    <col min="522" max="527" width="18.42578125" style="18" customWidth="1"/>
    <col min="528" max="529" width="19.7109375" style="18" customWidth="1"/>
    <col min="530" max="530" width="19.85546875" style="18" customWidth="1"/>
    <col min="531" max="768" width="9.28515625" style="18"/>
    <col min="769" max="769" width="13.7109375" style="18" customWidth="1"/>
    <col min="770" max="770" width="17" style="18" customWidth="1"/>
    <col min="771" max="771" width="29.5703125" style="18" customWidth="1"/>
    <col min="772" max="772" width="14.5703125" style="18" customWidth="1"/>
    <col min="773" max="773" width="18" style="18" customWidth="1"/>
    <col min="774" max="774" width="42" style="18" customWidth="1"/>
    <col min="775" max="777" width="14.5703125" style="18" customWidth="1"/>
    <col min="778" max="783" width="18.42578125" style="18" customWidth="1"/>
    <col min="784" max="785" width="19.7109375" style="18" customWidth="1"/>
    <col min="786" max="786" width="19.85546875" style="18" customWidth="1"/>
    <col min="787" max="1024" width="9.28515625" style="18"/>
    <col min="1025" max="16384" width="9.28515625" style="46"/>
  </cols>
  <sheetData>
    <row r="1" spans="1:15" ht="66" customHeight="1" x14ac:dyDescent="0.25">
      <c r="A1" s="95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30" customHeight="1" x14ac:dyDescent="0.25">
      <c r="A2" s="96" t="s">
        <v>15</v>
      </c>
      <c r="B2" s="96" t="s">
        <v>16</v>
      </c>
      <c r="C2" s="96" t="s">
        <v>17</v>
      </c>
      <c r="D2" s="96" t="s">
        <v>18</v>
      </c>
      <c r="E2" s="96" t="s">
        <v>19</v>
      </c>
      <c r="F2" s="96" t="s">
        <v>20</v>
      </c>
      <c r="G2" s="96" t="s">
        <v>21</v>
      </c>
      <c r="H2" s="96" t="s">
        <v>22</v>
      </c>
      <c r="I2" s="97" t="s">
        <v>23</v>
      </c>
      <c r="J2" s="98" t="s">
        <v>24</v>
      </c>
      <c r="K2" s="98"/>
      <c r="L2" s="98" t="s">
        <v>25</v>
      </c>
      <c r="M2" s="98"/>
      <c r="N2" s="98" t="s">
        <v>26</v>
      </c>
      <c r="O2" s="98"/>
    </row>
    <row r="3" spans="1:15" x14ac:dyDescent="0.25">
      <c r="A3" s="96"/>
      <c r="B3" s="96"/>
      <c r="C3" s="96"/>
      <c r="D3" s="96"/>
      <c r="E3" s="96"/>
      <c r="F3" s="96"/>
      <c r="G3" s="96"/>
      <c r="H3" s="96"/>
      <c r="I3" s="97"/>
      <c r="J3" s="20" t="s">
        <v>27</v>
      </c>
      <c r="K3" s="20" t="s">
        <v>28</v>
      </c>
      <c r="L3" s="20" t="s">
        <v>27</v>
      </c>
      <c r="M3" s="20" t="s">
        <v>28</v>
      </c>
      <c r="N3" s="20" t="s">
        <v>27</v>
      </c>
      <c r="O3" s="20" t="s">
        <v>28</v>
      </c>
    </row>
    <row r="4" spans="1:15" s="49" customFormat="1" ht="45" x14ac:dyDescent="0.25">
      <c r="A4" s="21" t="s">
        <v>29</v>
      </c>
      <c r="B4" s="47" t="s">
        <v>30</v>
      </c>
      <c r="C4" s="22" t="s">
        <v>31</v>
      </c>
      <c r="D4" s="47" t="s">
        <v>32</v>
      </c>
      <c r="E4" s="23"/>
      <c r="F4" s="47" t="s">
        <v>33</v>
      </c>
      <c r="G4" s="48">
        <v>500000</v>
      </c>
      <c r="H4" s="48">
        <v>500000</v>
      </c>
      <c r="I4" s="48">
        <v>0</v>
      </c>
      <c r="J4" s="21" t="s">
        <v>34</v>
      </c>
      <c r="K4" s="21" t="s">
        <v>35</v>
      </c>
      <c r="L4" s="21" t="s">
        <v>34</v>
      </c>
      <c r="M4" s="21" t="s">
        <v>35</v>
      </c>
      <c r="N4" s="21" t="s">
        <v>36</v>
      </c>
      <c r="O4" s="21" t="s">
        <v>37</v>
      </c>
    </row>
    <row r="5" spans="1:15" s="49" customFormat="1" ht="45" x14ac:dyDescent="0.25">
      <c r="A5" s="21" t="s">
        <v>38</v>
      </c>
      <c r="B5" s="47" t="s">
        <v>30</v>
      </c>
      <c r="C5" s="22" t="s">
        <v>39</v>
      </c>
      <c r="D5" s="47" t="s">
        <v>40</v>
      </c>
      <c r="E5" s="23" t="s">
        <v>41</v>
      </c>
      <c r="F5" s="47" t="s">
        <v>42</v>
      </c>
      <c r="G5" s="48">
        <v>12000000</v>
      </c>
      <c r="H5" s="50">
        <v>7250000</v>
      </c>
      <c r="I5" s="48">
        <v>4750000</v>
      </c>
      <c r="J5" s="21"/>
      <c r="K5" s="21"/>
      <c r="L5" s="21" t="s">
        <v>34</v>
      </c>
      <c r="M5" s="57" t="s">
        <v>43</v>
      </c>
      <c r="N5" s="57" t="s">
        <v>44</v>
      </c>
      <c r="O5" s="57" t="s">
        <v>45</v>
      </c>
    </row>
    <row r="6" spans="1:15" s="49" customFormat="1" ht="60" x14ac:dyDescent="0.25">
      <c r="A6" s="21" t="s">
        <v>46</v>
      </c>
      <c r="B6" s="47" t="s">
        <v>47</v>
      </c>
      <c r="C6" s="22" t="s">
        <v>48</v>
      </c>
      <c r="D6" s="47" t="s">
        <v>49</v>
      </c>
      <c r="E6" s="23" t="s">
        <v>50</v>
      </c>
      <c r="F6" s="47" t="s">
        <v>51</v>
      </c>
      <c r="G6" s="48">
        <v>89499627</v>
      </c>
      <c r="H6" s="48">
        <v>80000000</v>
      </c>
      <c r="I6" s="48">
        <v>9499627</v>
      </c>
      <c r="J6" s="21"/>
      <c r="K6" s="21"/>
      <c r="L6" s="21" t="s">
        <v>52</v>
      </c>
      <c r="M6" s="58" t="s">
        <v>53</v>
      </c>
      <c r="N6" s="58" t="s">
        <v>54</v>
      </c>
      <c r="O6" s="58" t="s">
        <v>37</v>
      </c>
    </row>
    <row r="7" spans="1:15" s="51" customFormat="1" ht="60" x14ac:dyDescent="0.25">
      <c r="A7" s="21" t="s">
        <v>55</v>
      </c>
      <c r="B7" s="47" t="s">
        <v>47</v>
      </c>
      <c r="C7" s="22" t="s">
        <v>48</v>
      </c>
      <c r="D7" s="47" t="s">
        <v>49</v>
      </c>
      <c r="E7" s="23" t="s">
        <v>56</v>
      </c>
      <c r="F7" s="47" t="s">
        <v>57</v>
      </c>
      <c r="G7" s="48">
        <v>18090000</v>
      </c>
      <c r="H7" s="48">
        <v>18090000</v>
      </c>
      <c r="I7" s="48">
        <v>0</v>
      </c>
      <c r="J7" s="21"/>
      <c r="K7" s="21"/>
      <c r="L7" s="21" t="s">
        <v>58</v>
      </c>
      <c r="M7" s="58" t="s">
        <v>58</v>
      </c>
      <c r="N7" s="58" t="s">
        <v>36</v>
      </c>
      <c r="O7" s="57" t="s">
        <v>59</v>
      </c>
    </row>
    <row r="8" spans="1:15" s="51" customFormat="1" ht="60" x14ac:dyDescent="0.25">
      <c r="A8" s="21" t="s">
        <v>60</v>
      </c>
      <c r="B8" s="47" t="s">
        <v>47</v>
      </c>
      <c r="C8" s="22" t="s">
        <v>48</v>
      </c>
      <c r="D8" s="47" t="s">
        <v>49</v>
      </c>
      <c r="E8" s="23" t="s">
        <v>61</v>
      </c>
      <c r="F8" s="47" t="s">
        <v>62</v>
      </c>
      <c r="G8" s="48">
        <v>8540000</v>
      </c>
      <c r="H8" s="48">
        <v>8540000</v>
      </c>
      <c r="I8" s="48">
        <v>0</v>
      </c>
      <c r="J8" s="21"/>
      <c r="K8" s="21"/>
      <c r="L8" s="21" t="s">
        <v>53</v>
      </c>
      <c r="M8" s="57" t="s">
        <v>54</v>
      </c>
      <c r="N8" s="57" t="s">
        <v>63</v>
      </c>
      <c r="O8" s="57" t="s">
        <v>64</v>
      </c>
    </row>
    <row r="9" spans="1:15" s="51" customFormat="1" ht="60" x14ac:dyDescent="0.25">
      <c r="A9" s="21" t="s">
        <v>65</v>
      </c>
      <c r="B9" s="47" t="s">
        <v>47</v>
      </c>
      <c r="C9" s="22" t="s">
        <v>48</v>
      </c>
      <c r="D9" s="47" t="s">
        <v>49</v>
      </c>
      <c r="E9" s="23" t="s">
        <v>66</v>
      </c>
      <c r="F9" s="47" t="s">
        <v>67</v>
      </c>
      <c r="G9" s="48">
        <v>17330000</v>
      </c>
      <c r="H9" s="48">
        <v>17330000</v>
      </c>
      <c r="I9" s="48">
        <v>0</v>
      </c>
      <c r="J9" s="21"/>
      <c r="K9" s="21"/>
      <c r="L9" s="21" t="s">
        <v>36</v>
      </c>
      <c r="M9" s="57" t="s">
        <v>68</v>
      </c>
      <c r="N9" s="57" t="s">
        <v>63</v>
      </c>
      <c r="O9" s="57" t="s">
        <v>59</v>
      </c>
    </row>
    <row r="10" spans="1:15" s="51" customFormat="1" ht="60" x14ac:dyDescent="0.25">
      <c r="A10" s="21" t="s">
        <v>69</v>
      </c>
      <c r="B10" s="47" t="s">
        <v>47</v>
      </c>
      <c r="C10" s="22" t="s">
        <v>48</v>
      </c>
      <c r="D10" s="47" t="s">
        <v>49</v>
      </c>
      <c r="E10" s="23" t="s">
        <v>70</v>
      </c>
      <c r="F10" s="47" t="s">
        <v>71</v>
      </c>
      <c r="G10" s="48">
        <v>6475293.3200000003</v>
      </c>
      <c r="H10" s="48">
        <v>6475293.3200000003</v>
      </c>
      <c r="I10" s="48">
        <v>0</v>
      </c>
      <c r="J10" s="21"/>
      <c r="K10" s="21"/>
      <c r="L10" s="21" t="s">
        <v>72</v>
      </c>
      <c r="M10" s="57" t="s">
        <v>73</v>
      </c>
      <c r="N10" s="57" t="s">
        <v>74</v>
      </c>
      <c r="O10" s="57" t="s">
        <v>75</v>
      </c>
    </row>
    <row r="11" spans="1:15" s="51" customFormat="1" ht="60" x14ac:dyDescent="0.25">
      <c r="A11" s="21" t="s">
        <v>76</v>
      </c>
      <c r="B11" s="47" t="s">
        <v>47</v>
      </c>
      <c r="C11" s="22" t="s">
        <v>48</v>
      </c>
      <c r="D11" s="47" t="s">
        <v>49</v>
      </c>
      <c r="E11" s="23" t="s">
        <v>77</v>
      </c>
      <c r="F11" s="47" t="s">
        <v>78</v>
      </c>
      <c r="G11" s="48">
        <v>11350000</v>
      </c>
      <c r="H11" s="48">
        <v>11350000</v>
      </c>
      <c r="I11" s="48">
        <v>0</v>
      </c>
      <c r="J11" s="21"/>
      <c r="K11" s="21"/>
      <c r="L11" s="21" t="s">
        <v>36</v>
      </c>
      <c r="M11" s="57" t="s">
        <v>68</v>
      </c>
      <c r="N11" s="57" t="s">
        <v>63</v>
      </c>
      <c r="O11" s="57" t="s">
        <v>79</v>
      </c>
    </row>
    <row r="12" spans="1:15" s="51" customFormat="1" ht="60" x14ac:dyDescent="0.25">
      <c r="A12" s="21" t="s">
        <v>80</v>
      </c>
      <c r="B12" s="47" t="s">
        <v>47</v>
      </c>
      <c r="C12" s="22" t="s">
        <v>48</v>
      </c>
      <c r="D12" s="47" t="s">
        <v>49</v>
      </c>
      <c r="E12" s="23" t="s">
        <v>81</v>
      </c>
      <c r="F12" s="47" t="s">
        <v>82</v>
      </c>
      <c r="G12" s="48">
        <v>7450000</v>
      </c>
      <c r="H12" s="48">
        <v>7450000</v>
      </c>
      <c r="I12" s="48">
        <v>0</v>
      </c>
      <c r="J12" s="21"/>
      <c r="K12" s="21"/>
      <c r="L12" s="21" t="s">
        <v>58</v>
      </c>
      <c r="M12" s="58" t="s">
        <v>58</v>
      </c>
      <c r="N12" s="58" t="s">
        <v>36</v>
      </c>
      <c r="O12" s="58" t="s">
        <v>83</v>
      </c>
    </row>
    <row r="13" spans="1:15" s="51" customFormat="1" ht="60" x14ac:dyDescent="0.25">
      <c r="A13" s="21" t="s">
        <v>84</v>
      </c>
      <c r="B13" s="47" t="s">
        <v>47</v>
      </c>
      <c r="C13" s="22" t="s">
        <v>48</v>
      </c>
      <c r="D13" s="47" t="s">
        <v>49</v>
      </c>
      <c r="E13" s="23" t="s">
        <v>85</v>
      </c>
      <c r="F13" s="47" t="s">
        <v>86</v>
      </c>
      <c r="G13" s="48">
        <v>7470000</v>
      </c>
      <c r="H13" s="48">
        <v>7470000</v>
      </c>
      <c r="I13" s="48">
        <v>0</v>
      </c>
      <c r="J13" s="21"/>
      <c r="K13" s="21"/>
      <c r="L13" s="21" t="s">
        <v>72</v>
      </c>
      <c r="M13" s="57" t="s">
        <v>83</v>
      </c>
      <c r="N13" s="57" t="s">
        <v>74</v>
      </c>
      <c r="O13" s="58" t="s">
        <v>59</v>
      </c>
    </row>
    <row r="14" spans="1:15" s="51" customFormat="1" ht="45" x14ac:dyDescent="0.25">
      <c r="A14" s="21" t="s">
        <v>87</v>
      </c>
      <c r="B14" s="47" t="s">
        <v>88</v>
      </c>
      <c r="C14" s="22" t="s">
        <v>48</v>
      </c>
      <c r="D14" s="47" t="s">
        <v>49</v>
      </c>
      <c r="E14" s="23" t="s">
        <v>89</v>
      </c>
      <c r="F14" s="47" t="s">
        <v>90</v>
      </c>
      <c r="G14" s="48">
        <v>5000000</v>
      </c>
      <c r="H14" s="48">
        <v>5000000</v>
      </c>
      <c r="I14" s="48">
        <v>0</v>
      </c>
      <c r="J14" s="21" t="s">
        <v>91</v>
      </c>
      <c r="K14" s="21" t="s">
        <v>91</v>
      </c>
      <c r="L14" s="21" t="s">
        <v>92</v>
      </c>
      <c r="M14" s="57" t="s">
        <v>63</v>
      </c>
      <c r="N14" s="57" t="s">
        <v>63</v>
      </c>
      <c r="O14" s="58" t="s">
        <v>35</v>
      </c>
    </row>
    <row r="15" spans="1:15" ht="45" x14ac:dyDescent="0.25">
      <c r="A15" s="24" t="s">
        <v>93</v>
      </c>
      <c r="B15" s="52" t="s">
        <v>94</v>
      </c>
      <c r="C15" s="25" t="s">
        <v>39</v>
      </c>
      <c r="D15" s="53" t="s">
        <v>40</v>
      </c>
      <c r="E15" s="26" t="s">
        <v>95</v>
      </c>
      <c r="F15" s="45" t="s">
        <v>96</v>
      </c>
      <c r="G15" s="54">
        <v>6600000</v>
      </c>
      <c r="H15" s="54">
        <v>4750000</v>
      </c>
      <c r="I15" s="54">
        <v>1850000</v>
      </c>
      <c r="J15" s="55"/>
      <c r="K15" s="55"/>
      <c r="L15" s="56" t="s">
        <v>34</v>
      </c>
      <c r="M15" s="59" t="s">
        <v>58</v>
      </c>
      <c r="N15" s="59" t="s">
        <v>58</v>
      </c>
      <c r="O15" s="59" t="s">
        <v>72</v>
      </c>
    </row>
  </sheetData>
  <mergeCells count="13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9"/>
  <sheetViews>
    <sheetView zoomScaleNormal="100" workbookViewId="0">
      <selection activeCell="C28" sqref="C28"/>
    </sheetView>
  </sheetViews>
  <sheetFormatPr defaultColWidth="8.7109375" defaultRowHeight="15" x14ac:dyDescent="0.25"/>
  <cols>
    <col min="1" max="1" width="14.42578125" style="60" bestFit="1" customWidth="1"/>
    <col min="2" max="2" width="25" style="60" customWidth="1"/>
    <col min="3" max="3" width="24.7109375" style="60" customWidth="1"/>
    <col min="4" max="4" width="22" style="60" customWidth="1"/>
    <col min="5" max="5" width="72.85546875" style="60" customWidth="1"/>
    <col min="6" max="6" width="23.42578125" style="60" customWidth="1"/>
    <col min="7" max="257" width="8.7109375" style="60"/>
    <col min="258" max="258" width="25" style="60" customWidth="1"/>
    <col min="259" max="259" width="24.7109375" style="60" customWidth="1"/>
    <col min="260" max="260" width="22" style="60" customWidth="1"/>
    <col min="261" max="261" width="31.7109375" style="60" customWidth="1"/>
    <col min="262" max="262" width="27.5703125" style="60" customWidth="1"/>
    <col min="263" max="513" width="8.7109375" style="60"/>
    <col min="514" max="514" width="25" style="60" customWidth="1"/>
    <col min="515" max="515" width="24.7109375" style="60" customWidth="1"/>
    <col min="516" max="516" width="22" style="60" customWidth="1"/>
    <col min="517" max="517" width="31.7109375" style="60" customWidth="1"/>
    <col min="518" max="518" width="27.5703125" style="60" customWidth="1"/>
    <col min="519" max="769" width="8.7109375" style="60"/>
    <col min="770" max="770" width="25" style="60" customWidth="1"/>
    <col min="771" max="771" width="24.7109375" style="60" customWidth="1"/>
    <col min="772" max="772" width="22" style="60" customWidth="1"/>
    <col min="773" max="773" width="31.7109375" style="60" customWidth="1"/>
    <col min="774" max="774" width="27.5703125" style="60" customWidth="1"/>
    <col min="775" max="1024" width="8.7109375" style="60"/>
    <col min="1025" max="16384" width="8.7109375" style="46"/>
  </cols>
  <sheetData>
    <row r="1" spans="1:6" ht="18.75" x14ac:dyDescent="0.25">
      <c r="A1" s="99" t="s">
        <v>97</v>
      </c>
      <c r="B1" s="99"/>
      <c r="C1" s="99"/>
      <c r="D1" s="99"/>
      <c r="E1" s="99"/>
      <c r="F1" s="99"/>
    </row>
    <row r="2" spans="1:6" ht="30" x14ac:dyDescent="0.25">
      <c r="A2" s="27" t="s">
        <v>15</v>
      </c>
      <c r="B2" s="28" t="s">
        <v>98</v>
      </c>
      <c r="C2" s="28" t="s">
        <v>99</v>
      </c>
      <c r="D2" s="28" t="s">
        <v>100</v>
      </c>
      <c r="E2" s="28" t="s">
        <v>101</v>
      </c>
      <c r="F2" s="29" t="s">
        <v>102</v>
      </c>
    </row>
    <row r="3" spans="1:6" ht="30" x14ac:dyDescent="0.25">
      <c r="A3" s="30" t="s">
        <v>103</v>
      </c>
      <c r="B3" s="31" t="s">
        <v>104</v>
      </c>
      <c r="C3" s="31" t="s">
        <v>105</v>
      </c>
      <c r="D3" s="32" t="s">
        <v>106</v>
      </c>
      <c r="E3" s="61" t="s">
        <v>107</v>
      </c>
      <c r="F3" s="62">
        <v>1750000</v>
      </c>
    </row>
    <row r="4" spans="1:6" ht="30" x14ac:dyDescent="0.25">
      <c r="A4" s="30" t="s">
        <v>108</v>
      </c>
      <c r="B4" s="31" t="s">
        <v>104</v>
      </c>
      <c r="C4" s="31" t="s">
        <v>105</v>
      </c>
      <c r="D4" s="32" t="s">
        <v>109</v>
      </c>
      <c r="E4" s="61" t="s">
        <v>110</v>
      </c>
      <c r="F4" s="62">
        <v>5800000</v>
      </c>
    </row>
    <row r="5" spans="1:6" ht="30" x14ac:dyDescent="0.25">
      <c r="A5" s="30" t="s">
        <v>111</v>
      </c>
      <c r="B5" s="31" t="s">
        <v>104</v>
      </c>
      <c r="C5" s="31" t="s">
        <v>105</v>
      </c>
      <c r="D5" s="32" t="s">
        <v>112</v>
      </c>
      <c r="E5" s="61" t="s">
        <v>113</v>
      </c>
      <c r="F5" s="62">
        <v>642503.97</v>
      </c>
    </row>
    <row r="6" spans="1:6" ht="30" x14ac:dyDescent="0.25">
      <c r="A6" s="30" t="s">
        <v>114</v>
      </c>
      <c r="B6" s="31" t="s">
        <v>104</v>
      </c>
      <c r="C6" s="31" t="s">
        <v>105</v>
      </c>
      <c r="D6" s="32" t="s">
        <v>115</v>
      </c>
      <c r="E6" s="61" t="s">
        <v>116</v>
      </c>
      <c r="F6" s="62">
        <v>3984127</v>
      </c>
    </row>
    <row r="7" spans="1:6" ht="30" x14ac:dyDescent="0.25">
      <c r="A7" s="30" t="s">
        <v>117</v>
      </c>
      <c r="B7" s="31" t="s">
        <v>104</v>
      </c>
      <c r="C7" s="31" t="s">
        <v>105</v>
      </c>
      <c r="D7" s="32" t="s">
        <v>118</v>
      </c>
      <c r="E7" s="61" t="s">
        <v>119</v>
      </c>
      <c r="F7" s="62">
        <v>370000</v>
      </c>
    </row>
    <row r="8" spans="1:6" ht="30" x14ac:dyDescent="0.25">
      <c r="A8" s="30" t="s">
        <v>120</v>
      </c>
      <c r="B8" s="31" t="s">
        <v>104</v>
      </c>
      <c r="C8" s="31" t="s">
        <v>105</v>
      </c>
      <c r="D8" s="32" t="s">
        <v>121</v>
      </c>
      <c r="E8" s="61" t="s">
        <v>122</v>
      </c>
      <c r="F8" s="62">
        <v>3200000</v>
      </c>
    </row>
    <row r="9" spans="1:6" x14ac:dyDescent="0.25">
      <c r="F9" s="63"/>
    </row>
  </sheetData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4"/>
  <sheetViews>
    <sheetView zoomScaleNormal="100" workbookViewId="0">
      <selection activeCell="G36" sqref="G36"/>
    </sheetView>
  </sheetViews>
  <sheetFormatPr defaultColWidth="9.28515625" defaultRowHeight="15" x14ac:dyDescent="0.25"/>
  <cols>
    <col min="1" max="1" width="31.28515625" style="19" customWidth="1"/>
    <col min="2" max="10" width="17.28515625" style="19" customWidth="1"/>
    <col min="11" max="256" width="9.28515625" style="19"/>
    <col min="257" max="257" width="31.28515625" style="19" customWidth="1"/>
    <col min="258" max="266" width="17.28515625" style="19" customWidth="1"/>
    <col min="267" max="512" width="9.28515625" style="19"/>
    <col min="513" max="513" width="31.28515625" style="19" customWidth="1"/>
    <col min="514" max="522" width="17.28515625" style="19" customWidth="1"/>
    <col min="523" max="768" width="9.28515625" style="19"/>
    <col min="769" max="769" width="31.28515625" style="19" customWidth="1"/>
    <col min="770" max="778" width="17.28515625" style="19" customWidth="1"/>
    <col min="779" max="1024" width="9.28515625" style="19"/>
  </cols>
  <sheetData>
    <row r="1" spans="1:10" ht="60" customHeight="1" x14ac:dyDescent="0.25">
      <c r="A1" s="100" t="s">
        <v>123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x14ac:dyDescent="0.25">
      <c r="A2" s="33"/>
      <c r="B2" s="33">
        <v>2024</v>
      </c>
      <c r="C2" s="33">
        <v>2025</v>
      </c>
      <c r="D2" s="33">
        <v>2026</v>
      </c>
      <c r="E2" s="33">
        <v>2027</v>
      </c>
      <c r="F2" s="34">
        <v>2028</v>
      </c>
      <c r="G2" s="33">
        <v>2029</v>
      </c>
      <c r="H2" s="33">
        <v>2030</v>
      </c>
      <c r="I2" s="33">
        <v>2031</v>
      </c>
      <c r="J2" s="33" t="s">
        <v>124</v>
      </c>
    </row>
    <row r="3" spans="1:10" ht="34.5" customHeight="1" x14ac:dyDescent="0.25">
      <c r="A3" s="35" t="s">
        <v>125</v>
      </c>
      <c r="B3" s="36">
        <v>600000</v>
      </c>
      <c r="C3" s="37">
        <v>14190974.92</v>
      </c>
      <c r="D3" s="37">
        <v>26881234.219999999</v>
      </c>
      <c r="E3" s="36">
        <v>43572448.630000003</v>
      </c>
      <c r="F3" s="36">
        <v>39422666.109999999</v>
      </c>
      <c r="G3" s="36">
        <v>35377888.689999998</v>
      </c>
      <c r="H3" s="36">
        <v>14083435.07</v>
      </c>
      <c r="I3" s="36">
        <v>76645.679999999993</v>
      </c>
      <c r="J3" s="36">
        <f>SUM(B3:I3)</f>
        <v>174205293.31999999</v>
      </c>
    </row>
    <row r="4" spans="1:10" x14ac:dyDescent="0.25">
      <c r="B4" s="38"/>
      <c r="C4" s="38"/>
      <c r="D4" s="38"/>
      <c r="E4" s="38"/>
      <c r="F4" s="38"/>
      <c r="G4" s="38"/>
      <c r="H4" s="38"/>
      <c r="I4" s="38"/>
    </row>
  </sheetData>
  <mergeCells count="1">
    <mergeCell ref="A1:J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20"/>
  <sheetViews>
    <sheetView zoomScale="80" zoomScaleNormal="80" workbookViewId="0">
      <selection activeCell="A30" sqref="A30"/>
    </sheetView>
  </sheetViews>
  <sheetFormatPr defaultColWidth="9.28515625" defaultRowHeight="15" x14ac:dyDescent="0.25"/>
  <cols>
    <col min="1" max="1" width="16" style="18" bestFit="1" customWidth="1"/>
    <col min="2" max="2" width="29" style="18" customWidth="1"/>
    <col min="3" max="3" width="27.28515625" style="18" customWidth="1"/>
    <col min="4" max="4" width="29" style="18" customWidth="1"/>
    <col min="5" max="5" width="21.7109375" style="18" customWidth="1"/>
    <col min="6" max="6" width="58.7109375" style="18" customWidth="1"/>
    <col min="7" max="17" width="19.42578125" style="18" customWidth="1"/>
    <col min="18" max="256" width="9.28515625" style="18"/>
    <col min="257" max="257" width="14.5703125" style="18" customWidth="1"/>
    <col min="258" max="258" width="29" style="18" customWidth="1"/>
    <col min="259" max="259" width="27.28515625" style="18" customWidth="1"/>
    <col min="260" max="260" width="29" style="18" customWidth="1"/>
    <col min="261" max="261" width="21.7109375" style="18" customWidth="1"/>
    <col min="262" max="262" width="58.7109375" style="18" customWidth="1"/>
    <col min="263" max="263" width="23.5703125" style="18" customWidth="1"/>
    <col min="264" max="264" width="24.5703125" style="18" customWidth="1"/>
    <col min="265" max="265" width="21.28515625" style="18" customWidth="1"/>
    <col min="266" max="266" width="27.42578125" style="18" customWidth="1"/>
    <col min="267" max="267" width="24" style="18" customWidth="1"/>
    <col min="268" max="268" width="22.7109375" style="18" customWidth="1"/>
    <col min="269" max="269" width="23.42578125" style="18" customWidth="1"/>
    <col min="270" max="270" width="25.7109375" style="18" customWidth="1"/>
    <col min="271" max="271" width="24.5703125" style="18" customWidth="1"/>
    <col min="272" max="272" width="23" style="18" customWidth="1"/>
    <col min="273" max="273" width="16.85546875" style="18" customWidth="1"/>
    <col min="274" max="512" width="9.28515625" style="18"/>
    <col min="513" max="513" width="14.5703125" style="18" customWidth="1"/>
    <col min="514" max="514" width="29" style="18" customWidth="1"/>
    <col min="515" max="515" width="27.28515625" style="18" customWidth="1"/>
    <col min="516" max="516" width="29" style="18" customWidth="1"/>
    <col min="517" max="517" width="21.7109375" style="18" customWidth="1"/>
    <col min="518" max="518" width="58.7109375" style="18" customWidth="1"/>
    <col min="519" max="519" width="23.5703125" style="18" customWidth="1"/>
    <col min="520" max="520" width="24.5703125" style="18" customWidth="1"/>
    <col min="521" max="521" width="21.28515625" style="18" customWidth="1"/>
    <col min="522" max="522" width="27.42578125" style="18" customWidth="1"/>
    <col min="523" max="523" width="24" style="18" customWidth="1"/>
    <col min="524" max="524" width="22.7109375" style="18" customWidth="1"/>
    <col min="525" max="525" width="23.42578125" style="18" customWidth="1"/>
    <col min="526" max="526" width="25.7109375" style="18" customWidth="1"/>
    <col min="527" max="527" width="24.5703125" style="18" customWidth="1"/>
    <col min="528" max="528" width="23" style="18" customWidth="1"/>
    <col min="529" max="529" width="16.85546875" style="18" customWidth="1"/>
    <col min="530" max="768" width="9.28515625" style="18"/>
    <col min="769" max="769" width="14.5703125" style="18" customWidth="1"/>
    <col min="770" max="770" width="29" style="18" customWidth="1"/>
    <col min="771" max="771" width="27.28515625" style="18" customWidth="1"/>
    <col min="772" max="772" width="29" style="18" customWidth="1"/>
    <col min="773" max="773" width="21.7109375" style="18" customWidth="1"/>
    <col min="774" max="774" width="58.7109375" style="18" customWidth="1"/>
    <col min="775" max="775" width="23.5703125" style="18" customWidth="1"/>
    <col min="776" max="776" width="24.5703125" style="18" customWidth="1"/>
    <col min="777" max="777" width="21.28515625" style="18" customWidth="1"/>
    <col min="778" max="778" width="27.42578125" style="18" customWidth="1"/>
    <col min="779" max="779" width="24" style="18" customWidth="1"/>
    <col min="780" max="780" width="22.7109375" style="18" customWidth="1"/>
    <col min="781" max="781" width="23.42578125" style="18" customWidth="1"/>
    <col min="782" max="782" width="25.7109375" style="18" customWidth="1"/>
    <col min="783" max="783" width="24.5703125" style="18" customWidth="1"/>
    <col min="784" max="784" width="23" style="18" customWidth="1"/>
    <col min="785" max="785" width="16.85546875" style="18" customWidth="1"/>
    <col min="786" max="1024" width="9.28515625" style="18"/>
    <col min="1025" max="16384" width="9.28515625" style="46"/>
  </cols>
  <sheetData>
    <row r="1" spans="1:17" ht="80.25" customHeight="1" x14ac:dyDescent="0.25">
      <c r="A1" s="101" t="s">
        <v>126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5" x14ac:dyDescent="0.25">
      <c r="A2" s="39" t="s">
        <v>15</v>
      </c>
      <c r="B2" s="39" t="s">
        <v>16</v>
      </c>
      <c r="C2" s="39" t="s">
        <v>127</v>
      </c>
      <c r="D2" s="39" t="s">
        <v>18</v>
      </c>
      <c r="E2" s="39" t="s">
        <v>19</v>
      </c>
      <c r="F2" s="39" t="s">
        <v>20</v>
      </c>
      <c r="G2" s="39" t="s">
        <v>21</v>
      </c>
      <c r="H2" s="39" t="s">
        <v>128</v>
      </c>
      <c r="I2" s="39" t="s">
        <v>23</v>
      </c>
      <c r="J2" s="40">
        <v>2024</v>
      </c>
      <c r="K2" s="40">
        <v>2025</v>
      </c>
      <c r="L2" s="41">
        <v>2026</v>
      </c>
      <c r="M2" s="41">
        <v>2027</v>
      </c>
      <c r="N2" s="41">
        <v>2028</v>
      </c>
      <c r="O2" s="41">
        <v>2029</v>
      </c>
      <c r="P2" s="41">
        <v>2030</v>
      </c>
      <c r="Q2" s="41">
        <v>2031</v>
      </c>
    </row>
    <row r="3" spans="1:17" ht="31.5" x14ac:dyDescent="0.25">
      <c r="A3" s="83" t="s">
        <v>29</v>
      </c>
      <c r="B3" s="84" t="s">
        <v>30</v>
      </c>
      <c r="C3" s="84" t="s">
        <v>31</v>
      </c>
      <c r="D3" s="84" t="s">
        <v>32</v>
      </c>
      <c r="E3" s="85"/>
      <c r="F3" s="86" t="s">
        <v>33</v>
      </c>
      <c r="G3" s="64">
        <v>500000</v>
      </c>
      <c r="H3" s="64">
        <v>500000</v>
      </c>
      <c r="I3" s="65">
        <v>0</v>
      </c>
      <c r="J3" s="64">
        <v>0</v>
      </c>
      <c r="K3" s="64">
        <v>29606.6</v>
      </c>
      <c r="L3" s="64">
        <v>74247.72</v>
      </c>
      <c r="M3" s="64">
        <v>61000</v>
      </c>
      <c r="N3" s="64">
        <v>121000</v>
      </c>
      <c r="O3" s="64">
        <v>46500</v>
      </c>
      <c r="P3" s="64">
        <v>91000</v>
      </c>
      <c r="Q3" s="66">
        <v>76645.679999999993</v>
      </c>
    </row>
    <row r="4" spans="1:17" ht="45" x14ac:dyDescent="0.25">
      <c r="A4" s="87" t="s">
        <v>38</v>
      </c>
      <c r="B4" s="84" t="s">
        <v>30</v>
      </c>
      <c r="C4" s="84" t="s">
        <v>39</v>
      </c>
      <c r="D4" s="84" t="s">
        <v>40</v>
      </c>
      <c r="E4" s="88" t="s">
        <v>41</v>
      </c>
      <c r="F4" s="86" t="s">
        <v>129</v>
      </c>
      <c r="G4" s="67">
        <v>12000000</v>
      </c>
      <c r="H4" s="64">
        <v>7250000</v>
      </c>
      <c r="I4" s="65">
        <v>4750000</v>
      </c>
      <c r="J4" s="64">
        <v>100000</v>
      </c>
      <c r="K4" s="64">
        <v>157564.93</v>
      </c>
      <c r="L4" s="64">
        <v>0</v>
      </c>
      <c r="M4" s="64">
        <v>0</v>
      </c>
      <c r="N4" s="64">
        <v>2000000</v>
      </c>
      <c r="O4" s="64">
        <v>3000000</v>
      </c>
      <c r="P4" s="64">
        <v>1992435.07</v>
      </c>
      <c r="Q4" s="66">
        <v>0</v>
      </c>
    </row>
    <row r="5" spans="1:17" ht="31.5" x14ac:dyDescent="0.25">
      <c r="A5" s="89" t="s">
        <v>46</v>
      </c>
      <c r="B5" s="84" t="s">
        <v>47</v>
      </c>
      <c r="C5" s="84" t="s">
        <v>48</v>
      </c>
      <c r="D5" s="84" t="s">
        <v>49</v>
      </c>
      <c r="E5" s="88" t="s">
        <v>50</v>
      </c>
      <c r="F5" s="86" t="s">
        <v>51</v>
      </c>
      <c r="G5" s="64">
        <v>89499627</v>
      </c>
      <c r="H5" s="64">
        <v>80000000</v>
      </c>
      <c r="I5" s="64">
        <v>9499627</v>
      </c>
      <c r="J5" s="64">
        <v>500000</v>
      </c>
      <c r="K5" s="64">
        <v>5449560.9699999997</v>
      </c>
      <c r="L5" s="64">
        <f>7821270.83+229168.2</f>
        <v>8050439.0300000003</v>
      </c>
      <c r="M5" s="64">
        <v>18000000</v>
      </c>
      <c r="N5" s="64">
        <v>18000000</v>
      </c>
      <c r="O5" s="64">
        <v>18000000</v>
      </c>
      <c r="P5" s="64">
        <v>12000000</v>
      </c>
      <c r="Q5" s="66">
        <v>0</v>
      </c>
    </row>
    <row r="6" spans="1:17" ht="31.5" x14ac:dyDescent="0.25">
      <c r="A6" s="89" t="s">
        <v>46</v>
      </c>
      <c r="B6" s="84" t="s">
        <v>47</v>
      </c>
      <c r="C6" s="84" t="s">
        <v>48</v>
      </c>
      <c r="D6" s="84" t="s">
        <v>49</v>
      </c>
      <c r="E6" s="88" t="s">
        <v>56</v>
      </c>
      <c r="F6" s="86" t="s">
        <v>57</v>
      </c>
      <c r="G6" s="68">
        <v>18090000</v>
      </c>
      <c r="H6" s="68">
        <v>18090000</v>
      </c>
      <c r="I6" s="65">
        <v>0</v>
      </c>
      <c r="J6" s="69">
        <v>0</v>
      </c>
      <c r="K6" s="69">
        <v>5057111.28</v>
      </c>
      <c r="L6" s="69">
        <v>2193885.66</v>
      </c>
      <c r="M6" s="69">
        <v>4761793.83</v>
      </c>
      <c r="N6" s="69">
        <v>2570104.42</v>
      </c>
      <c r="O6" s="69">
        <v>3507104.81</v>
      </c>
      <c r="P6" s="69">
        <v>0</v>
      </c>
      <c r="Q6" s="70">
        <v>0</v>
      </c>
    </row>
    <row r="7" spans="1:17" ht="31.5" x14ac:dyDescent="0.25">
      <c r="A7" s="90" t="s">
        <v>60</v>
      </c>
      <c r="B7" s="84" t="s">
        <v>47</v>
      </c>
      <c r="C7" s="84" t="s">
        <v>48</v>
      </c>
      <c r="D7" s="84" t="s">
        <v>49</v>
      </c>
      <c r="E7" s="88" t="s">
        <v>61</v>
      </c>
      <c r="F7" s="86" t="s">
        <v>62</v>
      </c>
      <c r="G7" s="68">
        <v>8540000</v>
      </c>
      <c r="H7" s="68">
        <v>8540000</v>
      </c>
      <c r="I7" s="65">
        <v>0</v>
      </c>
      <c r="J7" s="69">
        <v>0</v>
      </c>
      <c r="K7" s="69">
        <v>146661.85</v>
      </c>
      <c r="L7" s="69">
        <v>2323386.38</v>
      </c>
      <c r="M7" s="69">
        <v>2205339.81</v>
      </c>
      <c r="N7" s="69">
        <v>3864611.96</v>
      </c>
      <c r="O7" s="69">
        <v>0</v>
      </c>
      <c r="P7" s="69">
        <v>0</v>
      </c>
      <c r="Q7" s="70">
        <v>0</v>
      </c>
    </row>
    <row r="8" spans="1:17" ht="31.5" x14ac:dyDescent="0.25">
      <c r="A8" s="83" t="s">
        <v>65</v>
      </c>
      <c r="B8" s="84" t="s">
        <v>47</v>
      </c>
      <c r="C8" s="84" t="s">
        <v>48</v>
      </c>
      <c r="D8" s="84" t="s">
        <v>49</v>
      </c>
      <c r="E8" s="88" t="s">
        <v>66</v>
      </c>
      <c r="F8" s="86" t="s">
        <v>67</v>
      </c>
      <c r="G8" s="68">
        <v>17330000</v>
      </c>
      <c r="H8" s="68">
        <v>17330000</v>
      </c>
      <c r="I8" s="65">
        <v>0</v>
      </c>
      <c r="J8" s="69">
        <v>0</v>
      </c>
      <c r="K8" s="69">
        <v>329773.96999999997</v>
      </c>
      <c r="L8" s="69">
        <v>4727727.21</v>
      </c>
      <c r="M8" s="69">
        <v>4462441.09</v>
      </c>
      <c r="N8" s="69">
        <v>5142980.29</v>
      </c>
      <c r="O8" s="69">
        <v>2667077.44</v>
      </c>
      <c r="P8" s="69">
        <v>0</v>
      </c>
      <c r="Q8" s="70">
        <v>0</v>
      </c>
    </row>
    <row r="9" spans="1:17" ht="31.5" x14ac:dyDescent="0.25">
      <c r="A9" s="83" t="s">
        <v>69</v>
      </c>
      <c r="B9" s="84" t="s">
        <v>47</v>
      </c>
      <c r="C9" s="84" t="s">
        <v>48</v>
      </c>
      <c r="D9" s="84" t="s">
        <v>49</v>
      </c>
      <c r="E9" s="88" t="s">
        <v>70</v>
      </c>
      <c r="F9" s="86" t="s">
        <v>71</v>
      </c>
      <c r="G9" s="68">
        <v>6475293.3200000003</v>
      </c>
      <c r="H9" s="68">
        <v>6475293.3200000003</v>
      </c>
      <c r="I9" s="65">
        <v>0</v>
      </c>
      <c r="J9" s="69">
        <v>0</v>
      </c>
      <c r="K9" s="69">
        <v>110852.95</v>
      </c>
      <c r="L9" s="69">
        <v>0</v>
      </c>
      <c r="M9" s="69">
        <v>1738224.27</v>
      </c>
      <c r="N9" s="69">
        <v>1661613.81</v>
      </c>
      <c r="O9" s="69">
        <v>2964602.29</v>
      </c>
      <c r="P9" s="69">
        <v>0</v>
      </c>
      <c r="Q9" s="70">
        <v>0</v>
      </c>
    </row>
    <row r="10" spans="1:17" ht="31.5" x14ac:dyDescent="0.25">
      <c r="A10" s="83" t="s">
        <v>76</v>
      </c>
      <c r="B10" s="84" t="s">
        <v>47</v>
      </c>
      <c r="C10" s="84" t="s">
        <v>48</v>
      </c>
      <c r="D10" s="84" t="s">
        <v>49</v>
      </c>
      <c r="E10" s="88" t="s">
        <v>77</v>
      </c>
      <c r="F10" s="86" t="s">
        <v>78</v>
      </c>
      <c r="G10" s="68">
        <v>11350000</v>
      </c>
      <c r="H10" s="68">
        <v>11350000</v>
      </c>
      <c r="I10" s="65">
        <v>0</v>
      </c>
      <c r="J10" s="69">
        <v>0</v>
      </c>
      <c r="K10" s="69">
        <v>212199.41</v>
      </c>
      <c r="L10" s="69">
        <v>3080352.71</v>
      </c>
      <c r="M10" s="69">
        <v>2923835.87</v>
      </c>
      <c r="N10" s="69">
        <v>3357686.21</v>
      </c>
      <c r="O10" s="69">
        <v>1775925.8</v>
      </c>
      <c r="P10" s="69">
        <v>0</v>
      </c>
      <c r="Q10" s="70">
        <v>0</v>
      </c>
    </row>
    <row r="11" spans="1:17" ht="31.5" x14ac:dyDescent="0.25">
      <c r="A11" s="83" t="s">
        <v>80</v>
      </c>
      <c r="B11" s="84" t="s">
        <v>47</v>
      </c>
      <c r="C11" s="84" t="s">
        <v>48</v>
      </c>
      <c r="D11" s="84" t="s">
        <v>49</v>
      </c>
      <c r="E11" s="88" t="s">
        <v>81</v>
      </c>
      <c r="F11" s="86" t="s">
        <v>82</v>
      </c>
      <c r="G11" s="68">
        <v>7450000</v>
      </c>
      <c r="H11" s="68">
        <v>7450000</v>
      </c>
      <c r="I11" s="65">
        <v>0</v>
      </c>
      <c r="J11" s="69">
        <v>0</v>
      </c>
      <c r="K11" s="69">
        <v>2569436.2999999998</v>
      </c>
      <c r="L11" s="69">
        <v>2221195.5099999998</v>
      </c>
      <c r="M11" s="69">
        <v>2659368.19</v>
      </c>
      <c r="N11" s="69">
        <v>0</v>
      </c>
      <c r="O11" s="69">
        <v>0</v>
      </c>
      <c r="P11" s="69">
        <v>0</v>
      </c>
      <c r="Q11" s="70">
        <v>0</v>
      </c>
    </row>
    <row r="12" spans="1:17" ht="31.5" x14ac:dyDescent="0.25">
      <c r="A12" s="83" t="s">
        <v>84</v>
      </c>
      <c r="B12" s="84" t="s">
        <v>47</v>
      </c>
      <c r="C12" s="84" t="s">
        <v>48</v>
      </c>
      <c r="D12" s="84" t="s">
        <v>49</v>
      </c>
      <c r="E12" s="88" t="s">
        <v>85</v>
      </c>
      <c r="F12" s="86" t="s">
        <v>86</v>
      </c>
      <c r="G12" s="68">
        <v>7470000</v>
      </c>
      <c r="H12" s="68">
        <v>7470000</v>
      </c>
      <c r="I12" s="65">
        <v>0</v>
      </c>
      <c r="J12" s="69">
        <v>0</v>
      </c>
      <c r="K12" s="69">
        <v>128206.66</v>
      </c>
      <c r="L12" s="69">
        <v>0</v>
      </c>
      <c r="M12" s="69">
        <v>2010445.57</v>
      </c>
      <c r="N12" s="69">
        <v>1914669.42</v>
      </c>
      <c r="O12" s="69">
        <v>3416678.35</v>
      </c>
      <c r="P12" s="69">
        <v>0</v>
      </c>
      <c r="Q12" s="70">
        <v>0</v>
      </c>
    </row>
    <row r="13" spans="1:17" ht="31.5" x14ac:dyDescent="0.25">
      <c r="A13" s="83" t="s">
        <v>87</v>
      </c>
      <c r="B13" s="84" t="s">
        <v>88</v>
      </c>
      <c r="C13" s="84" t="s">
        <v>48</v>
      </c>
      <c r="D13" s="84" t="s">
        <v>49</v>
      </c>
      <c r="E13" s="88" t="s">
        <v>89</v>
      </c>
      <c r="F13" s="86" t="s">
        <v>90</v>
      </c>
      <c r="G13" s="71">
        <v>5000000</v>
      </c>
      <c r="H13" s="71">
        <v>5000000</v>
      </c>
      <c r="I13" s="72">
        <v>0</v>
      </c>
      <c r="J13" s="73">
        <v>0</v>
      </c>
      <c r="K13" s="74">
        <v>0</v>
      </c>
      <c r="L13" s="75">
        <v>210000</v>
      </c>
      <c r="M13" s="73">
        <v>4000000</v>
      </c>
      <c r="N13" s="73">
        <v>790000</v>
      </c>
      <c r="O13" s="73">
        <v>0</v>
      </c>
      <c r="P13" s="73">
        <v>0</v>
      </c>
      <c r="Q13" s="76">
        <v>0</v>
      </c>
    </row>
    <row r="14" spans="1:17" s="79" customFormat="1" ht="30" x14ac:dyDescent="0.25">
      <c r="A14" s="91" t="s">
        <v>93</v>
      </c>
      <c r="B14" s="42" t="s">
        <v>94</v>
      </c>
      <c r="C14" s="42" t="s">
        <v>39</v>
      </c>
      <c r="D14" s="43" t="s">
        <v>40</v>
      </c>
      <c r="E14" s="44" t="s">
        <v>95</v>
      </c>
      <c r="F14" s="45" t="s">
        <v>96</v>
      </c>
      <c r="G14" s="77">
        <v>6600000</v>
      </c>
      <c r="H14" s="77">
        <v>4750000</v>
      </c>
      <c r="I14" s="77">
        <v>1850000</v>
      </c>
      <c r="J14" s="78"/>
      <c r="K14" s="78"/>
      <c r="L14" s="78">
        <v>4000000</v>
      </c>
      <c r="M14" s="78">
        <v>750000</v>
      </c>
      <c r="N14" s="78">
        <v>0</v>
      </c>
      <c r="O14" s="78">
        <v>0</v>
      </c>
      <c r="P14" s="78">
        <v>0</v>
      </c>
      <c r="Q14" s="78">
        <v>0</v>
      </c>
    </row>
    <row r="15" spans="1:17" x14ac:dyDescent="0.25"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spans="1:17" x14ac:dyDescent="0.25">
      <c r="K16" s="80"/>
      <c r="L16" s="81"/>
      <c r="M16" s="81"/>
      <c r="N16" s="81"/>
      <c r="O16" s="81"/>
      <c r="P16" s="81"/>
      <c r="Q16" s="81"/>
    </row>
    <row r="17" spans="1:17" x14ac:dyDescent="0.25">
      <c r="K17" s="80"/>
      <c r="L17" s="80"/>
    </row>
    <row r="18" spans="1:17" ht="29.25" customHeight="1" x14ac:dyDescent="0.25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</row>
    <row r="20" spans="1:17" ht="15.75" x14ac:dyDescent="0.25">
      <c r="D20" s="82"/>
    </row>
  </sheetData>
  <mergeCells count="2">
    <mergeCell ref="A1:Q1"/>
    <mergeCell ref="A18:Q1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Tabella articolo 3</vt:lpstr>
      <vt:lpstr>Allegato A1 Elenco interventi</vt:lpstr>
      <vt:lpstr>Allegato A2_Anticipazioni</vt:lpstr>
      <vt:lpstr>Allegato B1_Piano fin. accordo</vt:lpstr>
      <vt:lpstr>Allegato B2_Piano fin interv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Cosimo Antonaci</dc:creator>
  <cp:lastModifiedBy>nn</cp:lastModifiedBy>
  <dcterms:created xsi:type="dcterms:W3CDTF">2026-09-09T15:15:51Z</dcterms:created>
  <dcterms:modified xsi:type="dcterms:W3CDTF">2026-09-09T15:15:51Z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it-IT</dc:language>
  <cp:lastModifiedBy/>
  <dcterms:modified xsi:type="dcterms:W3CDTF">2026-07-29T16:03:38Z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2026-07-29T14:08:15Z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0fdda5f2-fdd3-4504-8ec0-00c5bbc8675e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