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hidePivotFieldList="1" defaultThemeVersion="124226"/>
  <xr:revisionPtr revIDLastSave="29" documentId="8_{9FC35F3D-0D0B-4005-A55A-976695B253A2}" xr6:coauthVersionLast="47" xr6:coauthVersionMax="47" xr10:uidLastSave="{CDA8B65D-087A-455B-B13A-730D644788A4}"/>
  <bookViews>
    <workbookView xWindow="-110" yWindow="-110" windowWidth="19420" windowHeight="10300" xr2:uid="{00000000-000D-0000-FFFF-FFFF00000000}"/>
  </bookViews>
  <sheets>
    <sheet name="Tavola_attuazione_21_27_2026" sheetId="17" r:id="rId1"/>
  </sheets>
  <definedNames>
    <definedName name="_FilterDatabase" localSheetId="0" hidden="1">Tavola_attuazione_21_27_2026!#REF!</definedName>
    <definedName name="_xlnm._FilterDatabase" localSheetId="0" hidden="1">Tavola_attuazione_21_27_2026!$A$4:$N$53</definedName>
    <definedName name="_xlnm.Print_Area" localSheetId="0">Tavola_attuazione_21_27_2026!$A$1:$N$55</definedName>
    <definedName name="Print_Area" localSheetId="0">Tavola_attuazione_21_27_2026!$A$1:$N$54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3" i="17" l="1"/>
  <c r="J53" i="17"/>
  <c r="I53" i="17"/>
  <c r="F53" i="17"/>
  <c r="E53" i="17"/>
  <c r="D53" i="17"/>
  <c r="M52" i="17"/>
  <c r="K52" i="17"/>
  <c r="G52" i="17"/>
  <c r="M51" i="17"/>
  <c r="K51" i="17"/>
  <c r="G51" i="17"/>
  <c r="M50" i="17"/>
  <c r="K50" i="17"/>
  <c r="G50" i="17"/>
  <c r="M49" i="17"/>
  <c r="N49" i="17" s="1"/>
  <c r="K49" i="17"/>
  <c r="G49" i="17"/>
  <c r="M48" i="17"/>
  <c r="K48" i="17"/>
  <c r="G48" i="17"/>
  <c r="M47" i="17"/>
  <c r="K47" i="17"/>
  <c r="G47" i="17"/>
  <c r="M46" i="17"/>
  <c r="K46" i="17"/>
  <c r="G46" i="17"/>
  <c r="M45" i="17"/>
  <c r="N45" i="17" s="1"/>
  <c r="K45" i="17"/>
  <c r="G45" i="17"/>
  <c r="M44" i="17"/>
  <c r="K44" i="17"/>
  <c r="G44" i="17"/>
  <c r="M43" i="17"/>
  <c r="K43" i="17"/>
  <c r="G43" i="17"/>
  <c r="M42" i="17"/>
  <c r="N42" i="17" s="1"/>
  <c r="K42" i="17"/>
  <c r="G42" i="17"/>
  <c r="M41" i="17"/>
  <c r="K41" i="17"/>
  <c r="G41" i="17"/>
  <c r="M40" i="17"/>
  <c r="K40" i="17"/>
  <c r="G40" i="17"/>
  <c r="M39" i="17"/>
  <c r="K39" i="17"/>
  <c r="G39" i="17"/>
  <c r="M38" i="17"/>
  <c r="N38" i="17" s="1"/>
  <c r="K38" i="17"/>
  <c r="G38" i="17"/>
  <c r="M37" i="17"/>
  <c r="K37" i="17"/>
  <c r="G37" i="17"/>
  <c r="M36" i="17"/>
  <c r="K36" i="17"/>
  <c r="G36" i="17"/>
  <c r="M35" i="17"/>
  <c r="K35" i="17"/>
  <c r="G35" i="17"/>
  <c r="M34" i="17"/>
  <c r="K34" i="17"/>
  <c r="G34" i="17"/>
  <c r="M33" i="17"/>
  <c r="K33" i="17"/>
  <c r="G33" i="17"/>
  <c r="M32" i="17"/>
  <c r="K32" i="17"/>
  <c r="G32" i="17"/>
  <c r="M31" i="17"/>
  <c r="K31" i="17"/>
  <c r="G31" i="17"/>
  <c r="M30" i="17"/>
  <c r="K30" i="17"/>
  <c r="G30" i="17"/>
  <c r="M29" i="17"/>
  <c r="K29" i="17"/>
  <c r="G29" i="17"/>
  <c r="M28" i="17"/>
  <c r="K28" i="17"/>
  <c r="G28" i="17"/>
  <c r="M27" i="17"/>
  <c r="K27" i="17"/>
  <c r="G27" i="17"/>
  <c r="M26" i="17"/>
  <c r="K26" i="17"/>
  <c r="G26" i="17"/>
  <c r="M25" i="17"/>
  <c r="K25" i="17"/>
  <c r="G25" i="17"/>
  <c r="M24" i="17"/>
  <c r="K24" i="17"/>
  <c r="G24" i="17"/>
  <c r="M23" i="17"/>
  <c r="N23" i="17" s="1"/>
  <c r="K23" i="17"/>
  <c r="G23" i="17"/>
  <c r="M22" i="17"/>
  <c r="K22" i="17"/>
  <c r="G22" i="17"/>
  <c r="M21" i="17"/>
  <c r="N21" i="17" s="1"/>
  <c r="K21" i="17"/>
  <c r="G21" i="17"/>
  <c r="M20" i="17"/>
  <c r="K20" i="17"/>
  <c r="G20" i="17"/>
  <c r="M19" i="17"/>
  <c r="K19" i="17"/>
  <c r="G19" i="17"/>
  <c r="M18" i="17"/>
  <c r="K18" i="17"/>
  <c r="G18" i="17"/>
  <c r="M17" i="17"/>
  <c r="K17" i="17"/>
  <c r="G17" i="17"/>
  <c r="M16" i="17"/>
  <c r="K16" i="17"/>
  <c r="G16" i="17"/>
  <c r="M15" i="17"/>
  <c r="K15" i="17"/>
  <c r="G15" i="17"/>
  <c r="M14" i="17"/>
  <c r="K14" i="17"/>
  <c r="G14" i="17"/>
  <c r="M13" i="17"/>
  <c r="K13" i="17"/>
  <c r="G13" i="17"/>
  <c r="M12" i="17"/>
  <c r="N12" i="17" s="1"/>
  <c r="K12" i="17"/>
  <c r="G12" i="17"/>
  <c r="M11" i="17"/>
  <c r="N11" i="17" s="1"/>
  <c r="K11" i="17"/>
  <c r="G11" i="17"/>
  <c r="M10" i="17"/>
  <c r="K10" i="17"/>
  <c r="G10" i="17"/>
  <c r="M9" i="17"/>
  <c r="K9" i="17"/>
  <c r="G9" i="17"/>
  <c r="M8" i="17"/>
  <c r="K8" i="17"/>
  <c r="G8" i="17"/>
  <c r="M7" i="17"/>
  <c r="K7" i="17"/>
  <c r="G7" i="17"/>
  <c r="M6" i="17"/>
  <c r="N6" i="17" s="1"/>
  <c r="K6" i="17"/>
  <c r="G6" i="17"/>
  <c r="M5" i="17"/>
  <c r="K5" i="17"/>
  <c r="G5" i="17"/>
  <c r="N14" i="17" l="1"/>
  <c r="N19" i="17"/>
  <c r="N43" i="17"/>
  <c r="N48" i="17"/>
  <c r="N29" i="17"/>
  <c r="N34" i="17"/>
  <c r="N15" i="17"/>
  <c r="N39" i="17"/>
  <c r="N20" i="17"/>
  <c r="N44" i="17"/>
  <c r="N25" i="17"/>
  <c r="N30" i="17"/>
  <c r="N26" i="17"/>
  <c r="N50" i="17"/>
  <c r="N7" i="17"/>
  <c r="N31" i="17"/>
  <c r="N36" i="17"/>
  <c r="N17" i="17"/>
  <c r="N41" i="17"/>
  <c r="N22" i="17"/>
  <c r="N46" i="17"/>
  <c r="N27" i="17"/>
  <c r="N51" i="17"/>
  <c r="N32" i="17"/>
  <c r="N9" i="17"/>
  <c r="N24" i="17"/>
  <c r="N5" i="17"/>
  <c r="N10" i="17"/>
  <c r="N35" i="17"/>
  <c r="N16" i="17"/>
  <c r="N40" i="17"/>
  <c r="N13" i="17"/>
  <c r="N37" i="17"/>
  <c r="N18" i="17"/>
  <c r="N47" i="17"/>
  <c r="N28" i="17"/>
  <c r="N52" i="17"/>
  <c r="N33" i="17"/>
  <c r="G53" i="17"/>
  <c r="M53" i="17"/>
  <c r="N8" i="17"/>
  <c r="K53" i="17"/>
</calcChain>
</file>

<file path=xl/sharedStrings.xml><?xml version="1.0" encoding="utf-8"?>
<sst xmlns="http://schemas.openxmlformats.org/spreadsheetml/2006/main" count="168" uniqueCount="61">
  <si>
    <t>Tipo</t>
  </si>
  <si>
    <t>Fondo</t>
  </si>
  <si>
    <t>FESR</t>
  </si>
  <si>
    <t>Campania</t>
  </si>
  <si>
    <t>Emilia Romagna</t>
  </si>
  <si>
    <t>Friuli V. Giulia</t>
  </si>
  <si>
    <t>Lazio</t>
  </si>
  <si>
    <t>Liguria</t>
  </si>
  <si>
    <t>Lombardia</t>
  </si>
  <si>
    <t>Marche</t>
  </si>
  <si>
    <t>PA Bolzano</t>
  </si>
  <si>
    <t>Piemonte</t>
  </si>
  <si>
    <t>Sardegna</t>
  </si>
  <si>
    <t>Sicilia</t>
  </si>
  <si>
    <t>Umbria</t>
  </si>
  <si>
    <t>Valle d'Aosta</t>
  </si>
  <si>
    <t>Veneto</t>
  </si>
  <si>
    <t>Calabria</t>
  </si>
  <si>
    <t>Molise</t>
  </si>
  <si>
    <t>Scuola</t>
  </si>
  <si>
    <t>Inclusione</t>
  </si>
  <si>
    <t>Solo quota UE</t>
  </si>
  <si>
    <t>Cultura</t>
  </si>
  <si>
    <t>Abruzzo</t>
  </si>
  <si>
    <t>PA Trento</t>
  </si>
  <si>
    <t>Toscana</t>
  </si>
  <si>
    <t xml:space="preserve">Fin. Tot. </t>
  </si>
  <si>
    <t xml:space="preserve">Quota UE </t>
  </si>
  <si>
    <t xml:space="preserve">Av.nto % </t>
  </si>
  <si>
    <t>TOTALI</t>
  </si>
  <si>
    <t>Totale</t>
  </si>
  <si>
    <t>Spesa da certificare (%)</t>
  </si>
  <si>
    <t>Capacità coesione</t>
  </si>
  <si>
    <t>Giovani, donne e lavoro</t>
  </si>
  <si>
    <t>Salute</t>
  </si>
  <si>
    <t>JTF</t>
  </si>
  <si>
    <t>FSE+</t>
  </si>
  <si>
    <t>FESR-FSE+</t>
  </si>
  <si>
    <t>PR</t>
  </si>
  <si>
    <t>PN</t>
  </si>
  <si>
    <t>Sicurezza</t>
  </si>
  <si>
    <t>Giusta Transizione</t>
  </si>
  <si>
    <t>Costo Op. Selezionate Tot.</t>
  </si>
  <si>
    <t>% 
Costo Op. Selezionate Tot.</t>
  </si>
  <si>
    <t>4 (=3/1)</t>
  </si>
  <si>
    <t>Certificazioni ai fini dell'N+3 al 31.12.2026</t>
  </si>
  <si>
    <t>Basilicata</t>
  </si>
  <si>
    <t>Metro</t>
  </si>
  <si>
    <t>Puglia</t>
  </si>
  <si>
    <t>Spesa da certificare</t>
  </si>
  <si>
    <t>Ricerca e competitività</t>
  </si>
  <si>
    <t>SFC 21-27 dati al 30.06.2026</t>
  </si>
  <si>
    <t>(= 6/2)</t>
  </si>
  <si>
    <t>8 (= 6 -7)</t>
  </si>
  <si>
    <t>9(= 8 / 7)</t>
  </si>
  <si>
    <t>PN/PR</t>
  </si>
  <si>
    <t>Fonte: Elaborazioni DPCOE su dati SFC21-27, dati in euro.</t>
  </si>
  <si>
    <t>PO adottati al 16.09.2026</t>
  </si>
  <si>
    <t xml:space="preserve"> Certificato in quota UE al 16.09.2026</t>
  </si>
  <si>
    <t>Certificato al 16.09.2026</t>
  </si>
  <si>
    <t>N+3 al 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</si>
</sst>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_-* #,##0.0_-;\-* #,##0.0_-;_-* &quot;-&quot;??_-;_-@_-"/>
    <numFmt numFmtId="167" formatCode="_-* #,##0.000_-;\-* #,##0.0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14996795556505021"/>
      </bottom>
      <diagonal/>
    </border>
    <border>
      <left style="medium">
        <color indexed="64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medium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0" tint="-0.14996795556505021"/>
      </bottom>
      <diagonal/>
    </border>
    <border>
      <left style="medium">
        <color indexed="64"/>
      </left>
      <right style="medium">
        <color indexed="64"/>
      </right>
      <top style="thin">
        <color theme="0" tint="-0.14996795556505021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5" fillId="0" borderId="0"/>
    <xf numFmtId="0" fontId="6" fillId="2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0" borderId="5" xfId="2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/>
    </xf>
    <xf numFmtId="164" fontId="2" fillId="0" borderId="17" xfId="0" applyNumberFormat="1" applyFont="1" applyBorder="1"/>
    <xf numFmtId="164" fontId="2" fillId="0" borderId="16" xfId="0" applyNumberFormat="1" applyFont="1" applyBorder="1"/>
    <xf numFmtId="0" fontId="4" fillId="0" borderId="4" xfId="2" applyFont="1" applyBorder="1" applyAlignment="1">
      <alignment horizontal="center" vertical="center" wrapText="1"/>
    </xf>
    <xf numFmtId="0" fontId="4" fillId="0" borderId="23" xfId="2" applyFont="1" applyBorder="1" applyAlignment="1">
      <alignment horizontal="center" vertical="center" wrapText="1"/>
    </xf>
    <xf numFmtId="164" fontId="0" fillId="0" borderId="5" xfId="1" applyNumberFormat="1" applyFont="1" applyFill="1" applyBorder="1"/>
    <xf numFmtId="164" fontId="0" fillId="0" borderId="0" xfId="1" applyNumberFormat="1" applyFont="1" applyFill="1" applyBorder="1"/>
    <xf numFmtId="164" fontId="0" fillId="0" borderId="2" xfId="1" applyNumberFormat="1" applyFont="1" applyFill="1" applyBorder="1"/>
    <xf numFmtId="164" fontId="0" fillId="0" borderId="11" xfId="1" applyNumberFormat="1" applyFont="1" applyFill="1" applyBorder="1"/>
    <xf numFmtId="164" fontId="0" fillId="0" borderId="8" xfId="1" applyNumberFormat="1" applyFont="1" applyFill="1" applyBorder="1"/>
    <xf numFmtId="0" fontId="4" fillId="0" borderId="24" xfId="2" applyFont="1" applyBorder="1" applyAlignment="1">
      <alignment horizontal="center" vertical="center" wrapText="1"/>
    </xf>
    <xf numFmtId="164" fontId="7" fillId="0" borderId="11" xfId="1" applyNumberFormat="1" applyFont="1" applyFill="1" applyBorder="1"/>
    <xf numFmtId="164" fontId="0" fillId="0" borderId="3" xfId="0" applyNumberFormat="1" applyBorder="1"/>
    <xf numFmtId="164" fontId="2" fillId="0" borderId="18" xfId="0" applyNumberFormat="1" applyFont="1" applyBorder="1"/>
    <xf numFmtId="164" fontId="0" fillId="0" borderId="10" xfId="1" applyNumberFormat="1" applyFont="1" applyFill="1" applyBorder="1"/>
    <xf numFmtId="165" fontId="0" fillId="0" borderId="12" xfId="1" applyNumberFormat="1" applyFont="1" applyFill="1" applyBorder="1"/>
    <xf numFmtId="164" fontId="0" fillId="0" borderId="7" xfId="1" applyNumberFormat="1" applyFont="1" applyFill="1" applyBorder="1"/>
    <xf numFmtId="165" fontId="0" fillId="0" borderId="9" xfId="1" applyNumberFormat="1" applyFont="1" applyFill="1" applyBorder="1"/>
    <xf numFmtId="165" fontId="0" fillId="0" borderId="0" xfId="1" applyNumberFormat="1" applyFont="1" applyFill="1" applyBorder="1"/>
    <xf numFmtId="165" fontId="0" fillId="0" borderId="3" xfId="1" applyNumberFormat="1" applyFont="1" applyFill="1" applyBorder="1"/>
    <xf numFmtId="0" fontId="4" fillId="0" borderId="26" xfId="2" applyFont="1" applyBorder="1" applyAlignment="1">
      <alignment horizontal="center" vertical="center" wrapText="1"/>
    </xf>
    <xf numFmtId="0" fontId="4" fillId="0" borderId="28" xfId="2" applyFont="1" applyBorder="1" applyAlignment="1">
      <alignment horizontal="center" vertical="center" wrapText="1"/>
    </xf>
    <xf numFmtId="0" fontId="4" fillId="0" borderId="3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164" fontId="0" fillId="0" borderId="32" xfId="1" applyNumberFormat="1" applyFont="1" applyFill="1" applyBorder="1"/>
    <xf numFmtId="164" fontId="0" fillId="0" borderId="14" xfId="1" applyNumberFormat="1" applyFont="1" applyFill="1" applyBorder="1"/>
    <xf numFmtId="164" fontId="0" fillId="0" borderId="33" xfId="1" applyNumberFormat="1" applyFont="1" applyFill="1" applyBorder="1"/>
    <xf numFmtId="164" fontId="0" fillId="0" borderId="15" xfId="1" applyNumberFormat="1" applyFont="1" applyFill="1" applyBorder="1"/>
    <xf numFmtId="164" fontId="0" fillId="0" borderId="34" xfId="1" applyNumberFormat="1" applyFont="1" applyFill="1" applyBorder="1"/>
    <xf numFmtId="164" fontId="0" fillId="0" borderId="25" xfId="1" applyNumberFormat="1" applyFont="1" applyFill="1" applyBorder="1"/>
    <xf numFmtId="0" fontId="4" fillId="0" borderId="4" xfId="2" quotePrefix="1" applyFont="1" applyBorder="1" applyAlignment="1">
      <alignment horizontal="center" vertical="center" wrapText="1"/>
    </xf>
    <xf numFmtId="9" fontId="0" fillId="0" borderId="4" xfId="5" applyFont="1" applyFill="1" applyBorder="1"/>
    <xf numFmtId="9" fontId="0" fillId="0" borderId="0" xfId="5" applyFont="1" applyFill="1" applyBorder="1"/>
    <xf numFmtId="9" fontId="0" fillId="0" borderId="7" xfId="5" applyFont="1" applyFill="1" applyBorder="1"/>
    <xf numFmtId="9" fontId="0" fillId="0" borderId="10" xfId="5" applyFont="1" applyFill="1" applyBorder="1"/>
    <xf numFmtId="164" fontId="2" fillId="0" borderId="29" xfId="0" applyNumberFormat="1" applyFont="1" applyBorder="1" applyAlignment="1">
      <alignment horizontal="center"/>
    </xf>
    <xf numFmtId="0" fontId="4" fillId="0" borderId="37" xfId="2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9" fontId="2" fillId="0" borderId="17" xfId="5" applyFont="1" applyBorder="1"/>
    <xf numFmtId="0" fontId="0" fillId="0" borderId="5" xfId="0" applyBorder="1"/>
    <xf numFmtId="0" fontId="0" fillId="0" borderId="4" xfId="0" applyBorder="1"/>
    <xf numFmtId="164" fontId="0" fillId="0" borderId="31" xfId="1" applyNumberFormat="1" applyFont="1" applyFill="1" applyBorder="1"/>
    <xf numFmtId="164" fontId="0" fillId="0" borderId="13" xfId="1" applyNumberFormat="1" applyFont="1" applyFill="1" applyBorder="1"/>
    <xf numFmtId="164" fontId="0" fillId="0" borderId="4" xfId="1" applyNumberFormat="1" applyFont="1" applyFill="1" applyBorder="1"/>
    <xf numFmtId="165" fontId="0" fillId="0" borderId="6" xfId="1" applyNumberFormat="1" applyFont="1" applyFill="1" applyBorder="1"/>
    <xf numFmtId="164" fontId="0" fillId="0" borderId="6" xfId="0" applyNumberFormat="1" applyBorder="1"/>
    <xf numFmtId="0" fontId="0" fillId="0" borderId="2" xfId="0" applyBorder="1"/>
    <xf numFmtId="0" fontId="0" fillId="0" borderId="8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  <xf numFmtId="0" fontId="0" fillId="0" borderId="21" xfId="0" applyBorder="1"/>
    <xf numFmtId="0" fontId="0" fillId="0" borderId="30" xfId="0" applyBorder="1"/>
    <xf numFmtId="164" fontId="0" fillId="0" borderId="21" xfId="1" applyNumberFormat="1" applyFont="1" applyFill="1" applyBorder="1"/>
    <xf numFmtId="164" fontId="0" fillId="0" borderId="0" xfId="0" applyNumberFormat="1"/>
    <xf numFmtId="0" fontId="4" fillId="0" borderId="38" xfId="2" applyFont="1" applyBorder="1" applyAlignment="1">
      <alignment horizontal="center" vertical="center" wrapText="1"/>
    </xf>
    <xf numFmtId="164" fontId="0" fillId="0" borderId="0" xfId="1" applyNumberFormat="1" applyFont="1"/>
    <xf numFmtId="164" fontId="2" fillId="0" borderId="39" xfId="0" applyNumberFormat="1" applyFont="1" applyBorder="1"/>
    <xf numFmtId="0" fontId="4" fillId="0" borderId="40" xfId="2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right"/>
    </xf>
    <xf numFmtId="166" fontId="0" fillId="0" borderId="0" xfId="1" applyNumberFormat="1" applyFont="1"/>
    <xf numFmtId="164" fontId="0" fillId="0" borderId="2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0" fontId="9" fillId="0" borderId="36" xfId="2" applyFont="1" applyBorder="1" applyAlignment="1">
      <alignment horizontal="center" vertical="center" wrapText="1"/>
    </xf>
    <xf numFmtId="0" fontId="9" fillId="0" borderId="22" xfId="2" applyFont="1" applyBorder="1" applyAlignment="1">
      <alignment horizontal="center" vertical="center" wrapText="1"/>
    </xf>
    <xf numFmtId="167" fontId="0" fillId="0" borderId="0" xfId="1" applyNumberFormat="1" applyFont="1"/>
    <xf numFmtId="0" fontId="9" fillId="0" borderId="32" xfId="2" applyFont="1" applyBorder="1" applyAlignment="1">
      <alignment horizontal="center" vertical="center" wrapText="1"/>
    </xf>
    <xf numFmtId="164" fontId="7" fillId="0" borderId="32" xfId="1" applyNumberFormat="1" applyFont="1" applyFill="1" applyBorder="1"/>
    <xf numFmtId="164" fontId="7" fillId="0" borderId="33" xfId="1" applyNumberFormat="1" applyFont="1" applyFill="1" applyBorder="1"/>
    <xf numFmtId="0" fontId="2" fillId="0" borderId="41" xfId="0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 wrapText="1"/>
    </xf>
    <xf numFmtId="165" fontId="2" fillId="0" borderId="3" xfId="1" applyNumberFormat="1" applyFont="1" applyBorder="1"/>
    <xf numFmtId="0" fontId="9" fillId="0" borderId="3" xfId="2" applyFont="1" applyBorder="1" applyAlignment="1">
      <alignment horizontal="center" vertical="center" wrapText="1"/>
    </xf>
    <xf numFmtId="0" fontId="4" fillId="0" borderId="35" xfId="2" applyFont="1" applyBorder="1" applyAlignment="1">
      <alignment horizontal="center" vertical="center" wrapText="1"/>
    </xf>
    <xf numFmtId="9" fontId="0" fillId="3" borderId="42" xfId="5" applyFont="1" applyFill="1" applyBorder="1"/>
    <xf numFmtId="9" fontId="0" fillId="3" borderId="43" xfId="5" applyFont="1" applyFill="1" applyBorder="1"/>
    <xf numFmtId="9" fontId="0" fillId="3" borderId="44" xfId="5" applyFont="1" applyFill="1" applyBorder="1"/>
    <xf numFmtId="9" fontId="0" fillId="3" borderId="45" xfId="5" applyFont="1" applyFill="1" applyBorder="1"/>
    <xf numFmtId="9" fontId="0" fillId="3" borderId="46" xfId="5" applyFont="1" applyFill="1" applyBorder="1"/>
    <xf numFmtId="9" fontId="7" fillId="0" borderId="0" xfId="5" applyFont="1"/>
    <xf numFmtId="0" fontId="4" fillId="0" borderId="16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0" xfId="0" quotePrefix="1" applyAlignment="1">
      <alignment horizontal="left" vertical="center" wrapText="1"/>
    </xf>
    <xf numFmtId="0" fontId="0" fillId="0" borderId="30" xfId="0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8" xfId="0" applyFont="1" applyBorder="1" applyAlignment="1">
      <alignment horizontal="center"/>
    </xf>
    <xf numFmtId="0" fontId="4" fillId="0" borderId="19" xfId="2" applyFont="1" applyBorder="1" applyAlignment="1">
      <alignment horizontal="center" vertical="center" wrapText="1"/>
    </xf>
    <xf numFmtId="0" fontId="4" fillId="0" borderId="20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27" xfId="2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</cellXfs>
  <cellStyles count="6">
    <cellStyle name="Migliaia" xfId="1" builtinId="3"/>
    <cellStyle name="Normale" xfId="0" builtinId="0"/>
    <cellStyle name="Normale 2" xfId="3" xr:uid="{00000000-0005-0000-0000-000002000000}"/>
    <cellStyle name="Normale_Foglio1" xfId="2" xr:uid="{00000000-0005-0000-0000-000003000000}"/>
    <cellStyle name="Percentuale" xfId="5" builtinId="5"/>
    <cellStyle name="Valore non valido" xfId="4" builtinId="27" customBuiltin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AEFA9-B05C-463F-85AF-3EFB28CA12BE}">
  <sheetPr>
    <pageSetUpPr fitToPage="1"/>
  </sheetPr>
  <dimension ref="A1:P58"/>
  <sheetViews>
    <sheetView showGridLines="0" tabSelected="1" zoomScale="74" zoomScaleNormal="74" workbookViewId="0">
      <selection sqref="A1:C1"/>
    </sheetView>
  </sheetViews>
  <sheetFormatPr defaultRowHeight="14.5" x14ac:dyDescent="0.35"/>
  <cols>
    <col min="1" max="1" width="23.54296875" customWidth="1"/>
    <col min="2" max="2" width="5.1796875" bestFit="1" customWidth="1"/>
    <col min="3" max="3" width="9.81640625" customWidth="1"/>
    <col min="4" max="6" width="17.1796875" bestFit="1" customWidth="1"/>
    <col min="7" max="7" width="14.453125" customWidth="1"/>
    <col min="8" max="8" width="1.1796875" customWidth="1"/>
    <col min="9" max="9" width="17.1796875" bestFit="1" customWidth="1"/>
    <col min="10" max="10" width="16" bestFit="1" customWidth="1"/>
    <col min="11" max="11" width="9.453125" customWidth="1"/>
    <col min="12" max="12" width="17.1796875" bestFit="1" customWidth="1"/>
    <col min="13" max="13" width="16" bestFit="1" customWidth="1"/>
    <col min="14" max="14" width="15.7265625" customWidth="1"/>
    <col min="16" max="16" width="17.08984375" customWidth="1"/>
  </cols>
  <sheetData>
    <row r="1" spans="1:16" ht="17.25" customHeight="1" thickBot="1" x14ac:dyDescent="0.4">
      <c r="A1" s="92"/>
      <c r="B1" s="92"/>
      <c r="C1" s="92"/>
      <c r="D1" s="93"/>
      <c r="E1" s="94"/>
      <c r="F1" s="94"/>
      <c r="G1" s="94"/>
      <c r="H1" s="1"/>
      <c r="I1" s="89" t="s">
        <v>45</v>
      </c>
      <c r="J1" s="90"/>
      <c r="K1" s="90"/>
      <c r="L1" s="90"/>
      <c r="M1" s="90"/>
      <c r="N1" s="95"/>
    </row>
    <row r="2" spans="1:16" ht="15.75" customHeight="1" thickBot="1" x14ac:dyDescent="0.4">
      <c r="A2" s="96" t="s">
        <v>55</v>
      </c>
      <c r="B2" s="98" t="s">
        <v>0</v>
      </c>
      <c r="C2" s="100" t="s">
        <v>1</v>
      </c>
      <c r="D2" s="101" t="s">
        <v>57</v>
      </c>
      <c r="E2" s="102"/>
      <c r="F2" s="101" t="s">
        <v>51</v>
      </c>
      <c r="G2" s="103"/>
      <c r="H2" s="98"/>
      <c r="I2" s="40" t="s">
        <v>30</v>
      </c>
      <c r="J2" s="86" t="s">
        <v>21</v>
      </c>
      <c r="K2" s="87"/>
      <c r="L2" s="87"/>
      <c r="M2" s="87"/>
      <c r="N2" s="88"/>
    </row>
    <row r="3" spans="1:16" ht="41.5" customHeight="1" x14ac:dyDescent="0.35">
      <c r="A3" s="97"/>
      <c r="B3" s="99"/>
      <c r="C3" s="99"/>
      <c r="D3" s="25" t="s">
        <v>26</v>
      </c>
      <c r="E3" s="24" t="s">
        <v>27</v>
      </c>
      <c r="F3" s="72" t="s">
        <v>42</v>
      </c>
      <c r="G3" s="78" t="s">
        <v>43</v>
      </c>
      <c r="H3" s="98"/>
      <c r="I3" s="69" t="s">
        <v>59</v>
      </c>
      <c r="J3" s="70" t="s">
        <v>58</v>
      </c>
      <c r="K3" s="8" t="s">
        <v>28</v>
      </c>
      <c r="L3" s="8" t="s">
        <v>60</v>
      </c>
      <c r="M3" s="14" t="s">
        <v>49</v>
      </c>
      <c r="N3" s="59" t="s">
        <v>31</v>
      </c>
    </row>
    <row r="4" spans="1:16" ht="15" thickBot="1" x14ac:dyDescent="0.4">
      <c r="A4" s="3"/>
      <c r="B4" s="7"/>
      <c r="C4" s="7"/>
      <c r="D4" s="26">
        <v>1</v>
      </c>
      <c r="E4" s="27">
        <v>2</v>
      </c>
      <c r="F4" s="62">
        <v>3</v>
      </c>
      <c r="G4" s="79" t="s">
        <v>44</v>
      </c>
      <c r="H4" s="76"/>
      <c r="I4" s="3">
        <v>5</v>
      </c>
      <c r="J4" s="3">
        <v>6</v>
      </c>
      <c r="K4" s="34" t="s">
        <v>52</v>
      </c>
      <c r="L4" s="7">
        <v>7</v>
      </c>
      <c r="M4" s="41" t="s">
        <v>53</v>
      </c>
      <c r="N4" s="75" t="s">
        <v>54</v>
      </c>
    </row>
    <row r="5" spans="1:16" ht="14.5" customHeight="1" x14ac:dyDescent="0.35">
      <c r="A5" s="43" t="s">
        <v>23</v>
      </c>
      <c r="B5" s="44" t="s">
        <v>38</v>
      </c>
      <c r="C5" s="44" t="s">
        <v>2</v>
      </c>
      <c r="D5" s="45">
        <v>681053590</v>
      </c>
      <c r="E5" s="46">
        <v>272421436</v>
      </c>
      <c r="F5" s="45">
        <v>228236610.65000001</v>
      </c>
      <c r="G5" s="48">
        <f>F5/D5</f>
        <v>0.33512283614862087</v>
      </c>
      <c r="H5" s="22"/>
      <c r="I5" s="9">
        <v>69926434.800000012</v>
      </c>
      <c r="J5" s="9">
        <v>27782924.770000003</v>
      </c>
      <c r="K5" s="35">
        <f t="shared" ref="K5:K36" si="0">J5/E5</f>
        <v>0.10198509037299107</v>
      </c>
      <c r="L5" s="47">
        <v>68034416.020000011</v>
      </c>
      <c r="M5" s="49">
        <f t="shared" ref="M5:M52" si="1">IF(J5-L5&gt;0,0,J5-L5)</f>
        <v>-40251491.250000007</v>
      </c>
      <c r="N5" s="80">
        <f>+M5/L5</f>
        <v>-0.59163425814028181</v>
      </c>
      <c r="O5" s="85"/>
      <c r="P5" s="58"/>
    </row>
    <row r="6" spans="1:16" x14ac:dyDescent="0.35">
      <c r="A6" s="50" t="s">
        <v>3</v>
      </c>
      <c r="B6" t="s">
        <v>38</v>
      </c>
      <c r="C6" t="s">
        <v>2</v>
      </c>
      <c r="D6" s="28">
        <v>5534632276</v>
      </c>
      <c r="E6" s="29">
        <v>3874242592</v>
      </c>
      <c r="F6" s="28">
        <v>3124124844.1199999</v>
      </c>
      <c r="G6" s="23">
        <f t="shared" ref="G6:G52" si="2">F6/D6</f>
        <v>0.56446836724225391</v>
      </c>
      <c r="H6" s="22"/>
      <c r="I6" s="11">
        <v>474048417.50000006</v>
      </c>
      <c r="J6" s="11">
        <v>334244214.74000007</v>
      </c>
      <c r="K6" s="36">
        <f t="shared" si="0"/>
        <v>8.6273434562458104E-2</v>
      </c>
      <c r="L6" s="10">
        <v>866819282.74000001</v>
      </c>
      <c r="M6" s="16">
        <f t="shared" si="1"/>
        <v>-532575067.99999994</v>
      </c>
      <c r="N6" s="81">
        <f t="shared" ref="N6:N51" si="3">+M6/L6</f>
        <v>-0.61440150052562259</v>
      </c>
      <c r="O6" s="85"/>
      <c r="P6" s="58"/>
    </row>
    <row r="7" spans="1:16" ht="14.5" customHeight="1" x14ac:dyDescent="0.35">
      <c r="A7" s="50" t="s">
        <v>4</v>
      </c>
      <c r="B7" t="s">
        <v>38</v>
      </c>
      <c r="C7" t="s">
        <v>2</v>
      </c>
      <c r="D7" s="28">
        <v>1024214640</v>
      </c>
      <c r="E7" s="29">
        <v>409685856</v>
      </c>
      <c r="F7" s="28">
        <v>837616889.5200001</v>
      </c>
      <c r="G7" s="23">
        <f t="shared" si="2"/>
        <v>0.81781382222773158</v>
      </c>
      <c r="H7" s="22"/>
      <c r="I7" s="11">
        <v>272223906.84999996</v>
      </c>
      <c r="J7" s="11">
        <v>93282862.870000005</v>
      </c>
      <c r="K7" s="36">
        <f t="shared" si="0"/>
        <v>0.22769363770761958</v>
      </c>
      <c r="L7" s="10">
        <v>97661504.719999999</v>
      </c>
      <c r="M7" s="16">
        <f t="shared" si="1"/>
        <v>-4378641.849999994</v>
      </c>
      <c r="N7" s="81">
        <f>+M7/L7</f>
        <v>-4.483488005385295E-2</v>
      </c>
      <c r="O7" s="85"/>
      <c r="P7" s="58"/>
    </row>
    <row r="8" spans="1:16" x14ac:dyDescent="0.35">
      <c r="A8" s="50" t="s">
        <v>5</v>
      </c>
      <c r="B8" t="s">
        <v>38</v>
      </c>
      <c r="C8" t="s">
        <v>2</v>
      </c>
      <c r="D8" s="28">
        <v>365562816</v>
      </c>
      <c r="E8" s="29">
        <v>146225125</v>
      </c>
      <c r="F8" s="28">
        <v>341276355.54999995</v>
      </c>
      <c r="G8" s="23">
        <f t="shared" si="2"/>
        <v>0.93356419365693899</v>
      </c>
      <c r="H8" s="22"/>
      <c r="I8" s="11">
        <v>106582529.36000001</v>
      </c>
      <c r="J8" s="66">
        <v>42633011.429999992</v>
      </c>
      <c r="K8" s="36">
        <f t="shared" si="0"/>
        <v>0.29155736013219336</v>
      </c>
      <c r="L8" s="10">
        <v>38475218.125</v>
      </c>
      <c r="M8" s="16">
        <f t="shared" si="1"/>
        <v>0</v>
      </c>
      <c r="N8" s="81">
        <f t="shared" si="3"/>
        <v>0</v>
      </c>
      <c r="O8" s="85"/>
      <c r="P8" s="58"/>
    </row>
    <row r="9" spans="1:16" x14ac:dyDescent="0.35">
      <c r="A9" s="50" t="s">
        <v>6</v>
      </c>
      <c r="B9" t="s">
        <v>38</v>
      </c>
      <c r="C9" t="s">
        <v>2</v>
      </c>
      <c r="D9" s="28">
        <v>1817286580</v>
      </c>
      <c r="E9" s="29">
        <v>726914632</v>
      </c>
      <c r="F9" s="28">
        <v>1143575307.5600002</v>
      </c>
      <c r="G9" s="23">
        <f t="shared" si="2"/>
        <v>0.62927626283357041</v>
      </c>
      <c r="H9" s="22"/>
      <c r="I9" s="11">
        <v>287290693.16000003</v>
      </c>
      <c r="J9" s="66">
        <v>106232018.89</v>
      </c>
      <c r="K9" s="36">
        <f t="shared" si="0"/>
        <v>0.14614098301710896</v>
      </c>
      <c r="L9" s="10">
        <v>151044444.13999999</v>
      </c>
      <c r="M9" s="16">
        <f t="shared" si="1"/>
        <v>-44812425.249999985</v>
      </c>
      <c r="N9" s="81">
        <f t="shared" si="3"/>
        <v>-0.29668370462182819</v>
      </c>
      <c r="O9" s="85"/>
      <c r="P9" s="58"/>
    </row>
    <row r="10" spans="1:16" x14ac:dyDescent="0.35">
      <c r="A10" s="50" t="s">
        <v>7</v>
      </c>
      <c r="B10" t="s">
        <v>38</v>
      </c>
      <c r="C10" t="s">
        <v>2</v>
      </c>
      <c r="D10" s="28">
        <v>652518528</v>
      </c>
      <c r="E10" s="29">
        <v>261007411</v>
      </c>
      <c r="F10" s="28">
        <v>455359530.56</v>
      </c>
      <c r="G10" s="23">
        <f t="shared" si="2"/>
        <v>0.69784919664380785</v>
      </c>
      <c r="H10" s="22"/>
      <c r="I10" s="11">
        <v>196531847.45000002</v>
      </c>
      <c r="J10" s="66">
        <v>78612738.939999998</v>
      </c>
      <c r="K10" s="36">
        <f t="shared" si="0"/>
        <v>0.30118968131521751</v>
      </c>
      <c r="L10" s="10">
        <v>77880447.159999996</v>
      </c>
      <c r="M10" s="16">
        <f t="shared" si="1"/>
        <v>0</v>
      </c>
      <c r="N10" s="81">
        <f t="shared" si="3"/>
        <v>0</v>
      </c>
      <c r="O10" s="85"/>
      <c r="P10" s="58"/>
    </row>
    <row r="11" spans="1:16" x14ac:dyDescent="0.35">
      <c r="A11" s="50" t="s">
        <v>8</v>
      </c>
      <c r="B11" t="s">
        <v>38</v>
      </c>
      <c r="C11" t="s">
        <v>2</v>
      </c>
      <c r="D11" s="28">
        <v>2000000000</v>
      </c>
      <c r="E11" s="29">
        <v>800000000</v>
      </c>
      <c r="F11" s="28">
        <v>1118228449.4099998</v>
      </c>
      <c r="G11" s="23">
        <f t="shared" si="2"/>
        <v>0.55911422470499994</v>
      </c>
      <c r="H11" s="22"/>
      <c r="I11" s="11">
        <v>356171849.99000001</v>
      </c>
      <c r="J11" s="66">
        <v>140756009.07999998</v>
      </c>
      <c r="K11" s="36">
        <f t="shared" si="0"/>
        <v>0.17594501134999999</v>
      </c>
      <c r="L11" s="10">
        <v>182078458.30000001</v>
      </c>
      <c r="M11" s="16">
        <f t="shared" si="1"/>
        <v>-41322449.220000029</v>
      </c>
      <c r="N11" s="81">
        <f t="shared" si="3"/>
        <v>-0.22694858911818908</v>
      </c>
      <c r="O11" s="85"/>
      <c r="P11" s="58"/>
    </row>
    <row r="12" spans="1:16" x14ac:dyDescent="0.35">
      <c r="A12" s="50" t="s">
        <v>9</v>
      </c>
      <c r="B12" t="s">
        <v>38</v>
      </c>
      <c r="C12" t="s">
        <v>2</v>
      </c>
      <c r="D12" s="28">
        <v>585685326</v>
      </c>
      <c r="E12" s="29">
        <v>292842663</v>
      </c>
      <c r="F12" s="28">
        <v>395252919.33999997</v>
      </c>
      <c r="G12" s="23">
        <f t="shared" si="2"/>
        <v>0.67485542456633096</v>
      </c>
      <c r="H12" s="22"/>
      <c r="I12" s="11">
        <v>115097898.28999999</v>
      </c>
      <c r="J12" s="66">
        <v>57548949.159999996</v>
      </c>
      <c r="K12" s="36">
        <f t="shared" si="0"/>
        <v>0.19651832342475317</v>
      </c>
      <c r="L12" s="10">
        <v>76895385.135000005</v>
      </c>
      <c r="M12" s="16">
        <f t="shared" si="1"/>
        <v>-19346435.975000009</v>
      </c>
      <c r="N12" s="81">
        <f t="shared" si="3"/>
        <v>-0.25159423990184565</v>
      </c>
      <c r="O12" s="85"/>
      <c r="P12" s="58"/>
    </row>
    <row r="13" spans="1:16" x14ac:dyDescent="0.35">
      <c r="A13" s="50" t="s">
        <v>10</v>
      </c>
      <c r="B13" t="s">
        <v>38</v>
      </c>
      <c r="C13" t="s">
        <v>2</v>
      </c>
      <c r="D13" s="28">
        <v>246567353</v>
      </c>
      <c r="E13" s="29">
        <v>98626941</v>
      </c>
      <c r="F13" s="28">
        <v>239483184.69</v>
      </c>
      <c r="G13" s="23">
        <f t="shared" si="2"/>
        <v>0.97126883091452909</v>
      </c>
      <c r="H13" s="22"/>
      <c r="I13" s="11">
        <v>36639342.100000001</v>
      </c>
      <c r="J13" s="66">
        <v>14655736.829999998</v>
      </c>
      <c r="K13" s="36">
        <f t="shared" si="0"/>
        <v>0.14859770242696665</v>
      </c>
      <c r="L13" s="10">
        <v>30020467.359999999</v>
      </c>
      <c r="M13" s="16">
        <f t="shared" si="1"/>
        <v>-15364730.530000001</v>
      </c>
      <c r="N13" s="81">
        <f t="shared" si="3"/>
        <v>-0.51180850536898503</v>
      </c>
      <c r="O13" s="85"/>
      <c r="P13" s="58"/>
    </row>
    <row r="14" spans="1:16" x14ac:dyDescent="0.35">
      <c r="A14" s="50" t="s">
        <v>24</v>
      </c>
      <c r="B14" t="s">
        <v>38</v>
      </c>
      <c r="C14" t="s">
        <v>2</v>
      </c>
      <c r="D14" s="28">
        <v>181028550</v>
      </c>
      <c r="E14" s="29">
        <v>72411420</v>
      </c>
      <c r="F14" s="28">
        <v>121419075.67</v>
      </c>
      <c r="G14" s="23">
        <f t="shared" si="2"/>
        <v>0.67071782693945237</v>
      </c>
      <c r="H14" s="22"/>
      <c r="I14" s="11">
        <v>25421456.060000002</v>
      </c>
      <c r="J14" s="66">
        <v>10168582.42</v>
      </c>
      <c r="K14" s="36">
        <f t="shared" si="0"/>
        <v>0.14042788306043438</v>
      </c>
      <c r="L14" s="10">
        <v>19194708.899999999</v>
      </c>
      <c r="M14" s="16">
        <f t="shared" si="1"/>
        <v>-9026126.4799999986</v>
      </c>
      <c r="N14" s="81">
        <f t="shared" si="3"/>
        <v>-0.47024034211844701</v>
      </c>
      <c r="O14" s="85"/>
      <c r="P14" s="58"/>
    </row>
    <row r="15" spans="1:16" x14ac:dyDescent="0.35">
      <c r="A15" s="50" t="s">
        <v>11</v>
      </c>
      <c r="B15" t="s">
        <v>38</v>
      </c>
      <c r="C15" t="s">
        <v>2</v>
      </c>
      <c r="D15" s="28">
        <v>1494515588</v>
      </c>
      <c r="E15" s="29">
        <v>597806235</v>
      </c>
      <c r="F15" s="28">
        <v>1226662839.96</v>
      </c>
      <c r="G15" s="23">
        <f t="shared" si="2"/>
        <v>0.82077620990327205</v>
      </c>
      <c r="H15" s="22"/>
      <c r="I15" s="11">
        <v>336621630.88999993</v>
      </c>
      <c r="J15" s="66">
        <v>122256969.68000001</v>
      </c>
      <c r="K15" s="36">
        <f t="shared" si="0"/>
        <v>0.20450935858840616</v>
      </c>
      <c r="L15" s="10">
        <v>131395584.07499999</v>
      </c>
      <c r="M15" s="16">
        <f t="shared" si="1"/>
        <v>-9138614.3949999809</v>
      </c>
      <c r="N15" s="81">
        <f t="shared" si="3"/>
        <v>-6.9550392118076829E-2</v>
      </c>
      <c r="O15" s="85"/>
      <c r="P15" s="58"/>
    </row>
    <row r="16" spans="1:16" x14ac:dyDescent="0.35">
      <c r="A16" s="50" t="s">
        <v>12</v>
      </c>
      <c r="B16" t="s">
        <v>38</v>
      </c>
      <c r="C16" t="s">
        <v>2</v>
      </c>
      <c r="D16" s="28">
        <v>1581038727</v>
      </c>
      <c r="E16" s="29">
        <v>1106727109</v>
      </c>
      <c r="F16" s="28">
        <v>823392931.07999992</v>
      </c>
      <c r="G16" s="23">
        <f t="shared" si="2"/>
        <v>0.52079238605519618</v>
      </c>
      <c r="H16" s="22"/>
      <c r="I16" s="11">
        <v>201676090.08000004</v>
      </c>
      <c r="J16" s="66">
        <v>135965877.59999999</v>
      </c>
      <c r="K16" s="36">
        <f t="shared" si="0"/>
        <v>0.12285402290620134</v>
      </c>
      <c r="L16" s="10">
        <v>270471076.70499998</v>
      </c>
      <c r="M16" s="16">
        <f t="shared" si="1"/>
        <v>-134505199.10499999</v>
      </c>
      <c r="N16" s="81">
        <f t="shared" si="3"/>
        <v>-0.49729975102551693</v>
      </c>
      <c r="O16" s="85"/>
      <c r="P16" s="58"/>
    </row>
    <row r="17" spans="1:16" x14ac:dyDescent="0.35">
      <c r="A17" s="50" t="s">
        <v>13</v>
      </c>
      <c r="B17" t="s">
        <v>38</v>
      </c>
      <c r="C17" t="s">
        <v>2</v>
      </c>
      <c r="D17" s="28">
        <v>5639582442</v>
      </c>
      <c r="E17" s="29">
        <v>4101265211</v>
      </c>
      <c r="F17" s="28">
        <v>1716491330.1700001</v>
      </c>
      <c r="G17" s="23">
        <f t="shared" si="2"/>
        <v>0.304364968120099</v>
      </c>
      <c r="H17" s="22"/>
      <c r="I17" s="11">
        <v>411362468.51999998</v>
      </c>
      <c r="J17" s="66">
        <v>273258110.71999997</v>
      </c>
      <c r="K17" s="36">
        <f t="shared" si="0"/>
        <v>6.6627759157611807E-2</v>
      </c>
      <c r="L17" s="10">
        <v>934045928.99499989</v>
      </c>
      <c r="M17" s="16">
        <f t="shared" si="1"/>
        <v>-660787818.27499986</v>
      </c>
      <c r="N17" s="81">
        <f t="shared" si="3"/>
        <v>-0.70744681579628954</v>
      </c>
      <c r="O17" s="85"/>
      <c r="P17" s="58"/>
    </row>
    <row r="18" spans="1:16" x14ac:dyDescent="0.35">
      <c r="A18" s="50" t="s">
        <v>25</v>
      </c>
      <c r="B18" t="s">
        <v>38</v>
      </c>
      <c r="C18" t="s">
        <v>2</v>
      </c>
      <c r="D18" s="28">
        <v>1228836115</v>
      </c>
      <c r="E18" s="29">
        <v>491534446</v>
      </c>
      <c r="F18" s="28">
        <v>915454339.78000009</v>
      </c>
      <c r="G18" s="23">
        <f t="shared" si="2"/>
        <v>0.74497675369835636</v>
      </c>
      <c r="H18" s="22"/>
      <c r="I18" s="11">
        <v>161292071.23999998</v>
      </c>
      <c r="J18" s="66">
        <v>78460709.830000013</v>
      </c>
      <c r="K18" s="36">
        <f t="shared" si="0"/>
        <v>0.15962403137459874</v>
      </c>
      <c r="L18" s="10">
        <v>112842224.47</v>
      </c>
      <c r="M18" s="16">
        <f t="shared" si="1"/>
        <v>-34381514.639999986</v>
      </c>
      <c r="N18" s="81">
        <f t="shared" si="3"/>
        <v>-0.30468660823981347</v>
      </c>
      <c r="O18" s="85"/>
      <c r="P18" s="58"/>
    </row>
    <row r="19" spans="1:16" x14ac:dyDescent="0.35">
      <c r="A19" s="50" t="s">
        <v>14</v>
      </c>
      <c r="B19" t="s">
        <v>38</v>
      </c>
      <c r="C19" t="s">
        <v>2</v>
      </c>
      <c r="D19" s="28">
        <v>523662810</v>
      </c>
      <c r="E19" s="29">
        <v>209465124</v>
      </c>
      <c r="F19" s="28">
        <v>243622687.30000001</v>
      </c>
      <c r="G19" s="23">
        <f t="shared" si="2"/>
        <v>0.46522816332899414</v>
      </c>
      <c r="H19" s="22"/>
      <c r="I19" s="11">
        <v>60024575.689999998</v>
      </c>
      <c r="J19" s="66">
        <v>26875258.09</v>
      </c>
      <c r="K19" s="36">
        <f t="shared" si="0"/>
        <v>0.12830421397501954</v>
      </c>
      <c r="L19" s="10">
        <v>49878494.380000003</v>
      </c>
      <c r="M19" s="16">
        <f t="shared" si="1"/>
        <v>-23003236.290000003</v>
      </c>
      <c r="N19" s="81">
        <f t="shared" si="3"/>
        <v>-0.46118545830091678</v>
      </c>
      <c r="O19" s="85"/>
      <c r="P19" s="58"/>
    </row>
    <row r="20" spans="1:16" x14ac:dyDescent="0.35">
      <c r="A20" s="50" t="s">
        <v>15</v>
      </c>
      <c r="B20" t="s">
        <v>38</v>
      </c>
      <c r="C20" t="s">
        <v>2</v>
      </c>
      <c r="D20" s="28">
        <v>92489293</v>
      </c>
      <c r="E20" s="29">
        <v>36995717</v>
      </c>
      <c r="F20" s="28">
        <v>85284366.679999992</v>
      </c>
      <c r="G20" s="23">
        <f t="shared" si="2"/>
        <v>0.92209988760536843</v>
      </c>
      <c r="H20" s="22"/>
      <c r="I20" s="11">
        <v>15102838.889999999</v>
      </c>
      <c r="J20" s="66">
        <v>6011185.5099999988</v>
      </c>
      <c r="K20" s="36">
        <f t="shared" si="0"/>
        <v>0.16248328178096938</v>
      </c>
      <c r="L20" s="10">
        <v>8368550.8150000004</v>
      </c>
      <c r="M20" s="16">
        <f t="shared" si="1"/>
        <v>-2357365.3050000016</v>
      </c>
      <c r="N20" s="81">
        <f t="shared" si="3"/>
        <v>-0.28169337285669593</v>
      </c>
      <c r="O20" s="85"/>
      <c r="P20" s="58"/>
    </row>
    <row r="21" spans="1:16" x14ac:dyDescent="0.35">
      <c r="A21" s="50" t="s">
        <v>16</v>
      </c>
      <c r="B21" t="s">
        <v>38</v>
      </c>
      <c r="C21" t="s">
        <v>2</v>
      </c>
      <c r="D21" s="28">
        <v>1031288510</v>
      </c>
      <c r="E21" s="29">
        <v>412515404</v>
      </c>
      <c r="F21" s="73">
        <v>763636040.7700001</v>
      </c>
      <c r="G21" s="23">
        <f t="shared" si="2"/>
        <v>0.74046790337070667</v>
      </c>
      <c r="H21" s="22"/>
      <c r="I21" s="11">
        <v>197716378.22</v>
      </c>
      <c r="J21" s="66">
        <v>78614951.430000007</v>
      </c>
      <c r="K21" s="36">
        <f t="shared" si="0"/>
        <v>0.19057458380390568</v>
      </c>
      <c r="L21" s="10">
        <v>111075374.78</v>
      </c>
      <c r="M21" s="16">
        <f t="shared" si="1"/>
        <v>-32460423.349999994</v>
      </c>
      <c r="N21" s="81">
        <f t="shared" si="3"/>
        <v>-0.29223780171160629</v>
      </c>
      <c r="O21" s="85"/>
      <c r="P21" s="58"/>
    </row>
    <row r="22" spans="1:16" x14ac:dyDescent="0.35">
      <c r="A22" s="50" t="s">
        <v>46</v>
      </c>
      <c r="B22" t="s">
        <v>38</v>
      </c>
      <c r="C22" t="s">
        <v>37</v>
      </c>
      <c r="D22" s="28">
        <v>983046287</v>
      </c>
      <c r="E22" s="29">
        <v>688132401</v>
      </c>
      <c r="F22" s="73">
        <v>561134852.57000005</v>
      </c>
      <c r="G22" s="23">
        <f t="shared" si="2"/>
        <v>0.57081223945460058</v>
      </c>
      <c r="H22" s="22"/>
      <c r="I22" s="11">
        <v>144090336.56000003</v>
      </c>
      <c r="J22" s="66">
        <v>100863235.60764748</v>
      </c>
      <c r="K22" s="36">
        <f t="shared" si="0"/>
        <v>0.14657533268462894</v>
      </c>
      <c r="L22" s="10">
        <v>178629511.34500003</v>
      </c>
      <c r="M22" s="16">
        <f t="shared" si="1"/>
        <v>-77766275.73735255</v>
      </c>
      <c r="N22" s="81">
        <f t="shared" si="3"/>
        <v>-0.43534954079987909</v>
      </c>
      <c r="O22" s="85"/>
      <c r="P22" s="58"/>
    </row>
    <row r="23" spans="1:16" x14ac:dyDescent="0.35">
      <c r="A23" s="50" t="s">
        <v>17</v>
      </c>
      <c r="B23" t="s">
        <v>38</v>
      </c>
      <c r="C23" t="s">
        <v>37</v>
      </c>
      <c r="D23" s="28">
        <v>2962022986</v>
      </c>
      <c r="E23" s="29">
        <v>2221155204</v>
      </c>
      <c r="F23" s="73">
        <v>1584012456.6299996</v>
      </c>
      <c r="G23" s="23">
        <f t="shared" si="2"/>
        <v>0.53477385696087898</v>
      </c>
      <c r="H23" s="22"/>
      <c r="I23" s="11">
        <v>395670947.77999997</v>
      </c>
      <c r="J23" s="66">
        <v>285969159.14999998</v>
      </c>
      <c r="K23" s="36">
        <f t="shared" si="0"/>
        <v>0.12874794099710288</v>
      </c>
      <c r="L23" s="10">
        <v>511442001.48000008</v>
      </c>
      <c r="M23" s="16">
        <f t="shared" si="1"/>
        <v>-225472842.3300001</v>
      </c>
      <c r="N23" s="81">
        <f t="shared" si="3"/>
        <v>-0.4408571092666061</v>
      </c>
      <c r="O23" s="85"/>
      <c r="P23" s="58"/>
    </row>
    <row r="24" spans="1:16" x14ac:dyDescent="0.35">
      <c r="A24" s="50" t="s">
        <v>18</v>
      </c>
      <c r="B24" t="s">
        <v>38</v>
      </c>
      <c r="C24" t="s">
        <v>37</v>
      </c>
      <c r="D24" s="28">
        <v>383321040</v>
      </c>
      <c r="E24" s="29">
        <v>281741990</v>
      </c>
      <c r="F24" s="73">
        <v>124317234.66</v>
      </c>
      <c r="G24" s="23">
        <f t="shared" si="2"/>
        <v>0.32431623022832246</v>
      </c>
      <c r="H24" s="22"/>
      <c r="I24" s="11">
        <v>42179800.070000008</v>
      </c>
      <c r="J24" s="66">
        <v>29525860.039999999</v>
      </c>
      <c r="K24" s="36">
        <f t="shared" si="0"/>
        <v>0.1047975136400506</v>
      </c>
      <c r="L24" s="10">
        <v>64597673.550000004</v>
      </c>
      <c r="M24" s="16">
        <f t="shared" si="1"/>
        <v>-35071813.510000005</v>
      </c>
      <c r="N24" s="81">
        <f t="shared" si="3"/>
        <v>-0.54292688238770181</v>
      </c>
      <c r="O24" s="85"/>
      <c r="P24" s="58"/>
    </row>
    <row r="25" spans="1:16" ht="15" thickBot="1" x14ac:dyDescent="0.4">
      <c r="A25" s="51" t="s">
        <v>48</v>
      </c>
      <c r="B25" s="52" t="s">
        <v>38</v>
      </c>
      <c r="C25" s="52" t="s">
        <v>37</v>
      </c>
      <c r="D25" s="30">
        <v>5577271655</v>
      </c>
      <c r="E25" s="31">
        <v>3792544726</v>
      </c>
      <c r="F25" s="74">
        <v>2883204718.3699999</v>
      </c>
      <c r="G25" s="21">
        <f t="shared" si="2"/>
        <v>0.51695612061234619</v>
      </c>
      <c r="H25" s="23"/>
      <c r="I25" s="13">
        <v>604481584.67999995</v>
      </c>
      <c r="J25" s="67">
        <v>396965548.95999998</v>
      </c>
      <c r="K25" s="37">
        <f t="shared" si="0"/>
        <v>0.10466997165216819</v>
      </c>
      <c r="L25" s="20">
        <v>914498130.57000005</v>
      </c>
      <c r="M25" s="68">
        <f t="shared" si="1"/>
        <v>-517532581.61000007</v>
      </c>
      <c r="N25" s="82">
        <f t="shared" si="3"/>
        <v>-0.56591978081729455</v>
      </c>
      <c r="O25" s="85"/>
      <c r="P25" s="58"/>
    </row>
    <row r="26" spans="1:16" ht="15" thickTop="1" x14ac:dyDescent="0.35">
      <c r="A26" s="50" t="s">
        <v>23</v>
      </c>
      <c r="B26" t="s">
        <v>38</v>
      </c>
      <c r="C26" s="53" t="s">
        <v>36</v>
      </c>
      <c r="D26" s="28">
        <v>406591455</v>
      </c>
      <c r="E26" s="29">
        <v>162636582</v>
      </c>
      <c r="F26" s="73">
        <v>165069110.42000002</v>
      </c>
      <c r="G26" s="23">
        <f t="shared" si="2"/>
        <v>0.40598273374928651</v>
      </c>
      <c r="H26" s="22"/>
      <c r="I26" s="11">
        <v>37260675.589999996</v>
      </c>
      <c r="J26" s="66">
        <v>14721479.209999999</v>
      </c>
      <c r="K26" s="36">
        <f t="shared" si="0"/>
        <v>9.051763772310463E-2</v>
      </c>
      <c r="L26" s="10">
        <v>39824430.989999995</v>
      </c>
      <c r="M26" s="16">
        <f t="shared" si="1"/>
        <v>-25102951.779999994</v>
      </c>
      <c r="N26" s="83">
        <f t="shared" si="3"/>
        <v>-0.63034050094283589</v>
      </c>
      <c r="O26" s="85"/>
      <c r="P26" s="58"/>
    </row>
    <row r="27" spans="1:16" x14ac:dyDescent="0.35">
      <c r="A27" s="50" t="s">
        <v>3</v>
      </c>
      <c r="B27" t="s">
        <v>38</v>
      </c>
      <c r="C27" t="s">
        <v>36</v>
      </c>
      <c r="D27" s="28">
        <v>1438496089</v>
      </c>
      <c r="E27" s="29">
        <v>1006947262</v>
      </c>
      <c r="F27" s="73">
        <v>774459862.16999996</v>
      </c>
      <c r="G27" s="23">
        <f t="shared" si="2"/>
        <v>0.53838162515157173</v>
      </c>
      <c r="H27" s="22"/>
      <c r="I27" s="11">
        <v>369623107.88</v>
      </c>
      <c r="J27" s="66">
        <v>258736175.31</v>
      </c>
      <c r="K27" s="36">
        <f t="shared" si="0"/>
        <v>0.25695106891308078</v>
      </c>
      <c r="L27" s="10">
        <v>306503328.51999998</v>
      </c>
      <c r="M27" s="16">
        <f t="shared" si="1"/>
        <v>-47767153.209999979</v>
      </c>
      <c r="N27" s="81">
        <f t="shared" si="3"/>
        <v>-0.15584546321454734</v>
      </c>
      <c r="O27" s="85"/>
      <c r="P27" s="58"/>
    </row>
    <row r="28" spans="1:16" x14ac:dyDescent="0.35">
      <c r="A28" s="50" t="s">
        <v>4</v>
      </c>
      <c r="B28" t="s">
        <v>38</v>
      </c>
      <c r="C28" t="s">
        <v>36</v>
      </c>
      <c r="D28" s="28">
        <v>1024214643</v>
      </c>
      <c r="E28" s="29">
        <v>409685857</v>
      </c>
      <c r="F28" s="73">
        <v>749881207.24000001</v>
      </c>
      <c r="G28" s="23">
        <f t="shared" si="2"/>
        <v>0.73215239829372369</v>
      </c>
      <c r="H28" s="22"/>
      <c r="I28" s="11">
        <v>268711620.40000004</v>
      </c>
      <c r="J28" s="66">
        <v>107484648.04999998</v>
      </c>
      <c r="K28" s="36">
        <f t="shared" si="0"/>
        <v>0.26235869804507306</v>
      </c>
      <c r="L28" s="10">
        <v>124701836.72</v>
      </c>
      <c r="M28" s="16">
        <f t="shared" si="1"/>
        <v>-17217188.670000017</v>
      </c>
      <c r="N28" s="81">
        <f t="shared" si="3"/>
        <v>-0.13806684105751171</v>
      </c>
      <c r="O28" s="85"/>
      <c r="P28" s="58"/>
    </row>
    <row r="29" spans="1:16" x14ac:dyDescent="0.35">
      <c r="A29" s="50" t="s">
        <v>5</v>
      </c>
      <c r="B29" t="s">
        <v>38</v>
      </c>
      <c r="C29" t="s">
        <v>36</v>
      </c>
      <c r="D29" s="28">
        <v>373066495</v>
      </c>
      <c r="E29" s="29">
        <v>149226598</v>
      </c>
      <c r="F29" s="73">
        <v>228939086.52000001</v>
      </c>
      <c r="G29" s="23">
        <f t="shared" si="2"/>
        <v>0.61366831272264211</v>
      </c>
      <c r="H29" s="22"/>
      <c r="I29" s="11">
        <v>124080382.55</v>
      </c>
      <c r="J29" s="66">
        <v>48119349.059999995</v>
      </c>
      <c r="K29" s="36">
        <f t="shared" si="0"/>
        <v>0.3224582594853499</v>
      </c>
      <c r="L29" s="10">
        <v>40199264.109999999</v>
      </c>
      <c r="M29" s="16">
        <f t="shared" si="1"/>
        <v>0</v>
      </c>
      <c r="N29" s="81">
        <f t="shared" si="3"/>
        <v>0</v>
      </c>
      <c r="O29" s="85"/>
      <c r="P29" s="58"/>
    </row>
    <row r="30" spans="1:16" x14ac:dyDescent="0.35">
      <c r="A30" s="50" t="s">
        <v>6</v>
      </c>
      <c r="B30" t="s">
        <v>38</v>
      </c>
      <c r="C30" t="s">
        <v>36</v>
      </c>
      <c r="D30" s="28">
        <v>1602548250</v>
      </c>
      <c r="E30" s="29">
        <v>641019300</v>
      </c>
      <c r="F30" s="73">
        <v>792964390.59000003</v>
      </c>
      <c r="G30" s="23">
        <f t="shared" si="2"/>
        <v>0.49481467443491955</v>
      </c>
      <c r="H30" s="22"/>
      <c r="I30" s="11">
        <v>277594867.90000004</v>
      </c>
      <c r="J30" s="66">
        <v>111037947.16</v>
      </c>
      <c r="K30" s="36">
        <f t="shared" si="0"/>
        <v>0.1732209110708523</v>
      </c>
      <c r="L30" s="10">
        <v>195116045</v>
      </c>
      <c r="M30" s="16">
        <f t="shared" si="1"/>
        <v>-84078097.840000004</v>
      </c>
      <c r="N30" s="81">
        <f t="shared" si="3"/>
        <v>-0.43091329490611602</v>
      </c>
      <c r="O30" s="85"/>
      <c r="P30" s="58"/>
    </row>
    <row r="31" spans="1:16" x14ac:dyDescent="0.35">
      <c r="A31" s="50" t="s">
        <v>7</v>
      </c>
      <c r="B31" t="s">
        <v>38</v>
      </c>
      <c r="C31" t="s">
        <v>36</v>
      </c>
      <c r="D31" s="28">
        <v>435012353</v>
      </c>
      <c r="E31" s="29">
        <v>174004941</v>
      </c>
      <c r="F31" s="73">
        <v>268099763.97999996</v>
      </c>
      <c r="G31" s="23">
        <f t="shared" si="2"/>
        <v>0.61630379489476239</v>
      </c>
      <c r="H31" s="22"/>
      <c r="I31" s="11">
        <v>130371125.92</v>
      </c>
      <c r="J31" s="66">
        <v>52148450.319999993</v>
      </c>
      <c r="K31" s="36">
        <f t="shared" si="0"/>
        <v>0.29969522716024477</v>
      </c>
      <c r="L31" s="10">
        <v>52964326.359999999</v>
      </c>
      <c r="M31" s="16">
        <f t="shared" si="1"/>
        <v>-815876.04000000656</v>
      </c>
      <c r="N31" s="81">
        <f t="shared" si="3"/>
        <v>-1.5404255960030047E-2</v>
      </c>
      <c r="O31" s="85"/>
      <c r="P31" s="58"/>
    </row>
    <row r="32" spans="1:16" x14ac:dyDescent="0.35">
      <c r="A32" s="50" t="s">
        <v>8</v>
      </c>
      <c r="B32" t="s">
        <v>38</v>
      </c>
      <c r="C32" t="s">
        <v>36</v>
      </c>
      <c r="D32" s="28">
        <v>1507356985</v>
      </c>
      <c r="E32" s="29">
        <v>602942794</v>
      </c>
      <c r="F32" s="73">
        <v>564582242.92999995</v>
      </c>
      <c r="G32" s="23">
        <f t="shared" si="2"/>
        <v>0.37455111731876833</v>
      </c>
      <c r="H32" s="22"/>
      <c r="I32" s="11">
        <v>252041504.98000002</v>
      </c>
      <c r="J32" s="66">
        <v>100315667.15000001</v>
      </c>
      <c r="K32" s="36">
        <f t="shared" si="0"/>
        <v>0.16637675770945529</v>
      </c>
      <c r="L32" s="10">
        <v>160982022.33000001</v>
      </c>
      <c r="M32" s="16">
        <f t="shared" si="1"/>
        <v>-60666355.180000007</v>
      </c>
      <c r="N32" s="81">
        <f t="shared" si="3"/>
        <v>-0.3768517397280482</v>
      </c>
      <c r="O32" s="85"/>
      <c r="P32" s="58"/>
    </row>
    <row r="33" spans="1:16" x14ac:dyDescent="0.35">
      <c r="A33" s="50" t="s">
        <v>9</v>
      </c>
      <c r="B33" t="s">
        <v>38</v>
      </c>
      <c r="C33" t="s">
        <v>36</v>
      </c>
      <c r="D33" s="28">
        <v>296126142</v>
      </c>
      <c r="E33" s="29">
        <v>148063071</v>
      </c>
      <c r="F33" s="73">
        <v>190592412.13999999</v>
      </c>
      <c r="G33" s="23">
        <f t="shared" si="2"/>
        <v>0.64361900253980275</v>
      </c>
      <c r="H33" s="22"/>
      <c r="I33" s="11">
        <v>85338067.120000005</v>
      </c>
      <c r="J33" s="66">
        <v>42669033.589999996</v>
      </c>
      <c r="K33" s="36">
        <f t="shared" si="0"/>
        <v>0.28818147092194241</v>
      </c>
      <c r="L33" s="10">
        <v>45068035.159999996</v>
      </c>
      <c r="M33" s="16">
        <f t="shared" si="1"/>
        <v>-2399001.5700000003</v>
      </c>
      <c r="N33" s="81">
        <f t="shared" si="3"/>
        <v>-5.3230666956815262E-2</v>
      </c>
      <c r="O33" s="85"/>
      <c r="P33" s="58"/>
    </row>
    <row r="34" spans="1:16" x14ac:dyDescent="0.35">
      <c r="A34" s="50" t="s">
        <v>10</v>
      </c>
      <c r="B34" t="s">
        <v>38</v>
      </c>
      <c r="C34" t="s">
        <v>36</v>
      </c>
      <c r="D34" s="28">
        <v>150000000</v>
      </c>
      <c r="E34" s="29">
        <v>60000000</v>
      </c>
      <c r="F34" s="73">
        <v>131847809.53</v>
      </c>
      <c r="G34" s="23">
        <f t="shared" si="2"/>
        <v>0.87898539686666666</v>
      </c>
      <c r="H34" s="22"/>
      <c r="I34" s="11">
        <v>20595072.780000001</v>
      </c>
      <c r="J34" s="66">
        <v>8238029.1100000003</v>
      </c>
      <c r="K34" s="36">
        <f t="shared" si="0"/>
        <v>0.13730048516666668</v>
      </c>
      <c r="L34" s="10">
        <v>18263042</v>
      </c>
      <c r="M34" s="16">
        <f t="shared" si="1"/>
        <v>-10025012.890000001</v>
      </c>
      <c r="N34" s="81">
        <f t="shared" si="3"/>
        <v>-0.54892349752029268</v>
      </c>
      <c r="O34" s="85"/>
      <c r="P34" s="58"/>
    </row>
    <row r="35" spans="1:16" x14ac:dyDescent="0.35">
      <c r="A35" s="50" t="s">
        <v>24</v>
      </c>
      <c r="B35" t="s">
        <v>38</v>
      </c>
      <c r="C35" t="s">
        <v>36</v>
      </c>
      <c r="D35" s="28">
        <v>159637445</v>
      </c>
      <c r="E35" s="29">
        <v>63854978</v>
      </c>
      <c r="F35" s="73">
        <v>86377196.239999995</v>
      </c>
      <c r="G35" s="23">
        <f t="shared" si="2"/>
        <v>0.54108355492660254</v>
      </c>
      <c r="H35" s="22"/>
      <c r="I35" s="11">
        <v>26001889.73</v>
      </c>
      <c r="J35" s="66">
        <v>10400755.890000001</v>
      </c>
      <c r="K35" s="36">
        <f t="shared" si="0"/>
        <v>0.16288089379656509</v>
      </c>
      <c r="L35" s="10">
        <v>19436435.879999999</v>
      </c>
      <c r="M35" s="16">
        <f t="shared" si="1"/>
        <v>-9035679.9899999984</v>
      </c>
      <c r="N35" s="81">
        <f t="shared" si="3"/>
        <v>-0.46488358492194914</v>
      </c>
      <c r="O35" s="85"/>
      <c r="P35" s="58"/>
    </row>
    <row r="36" spans="1:16" x14ac:dyDescent="0.35">
      <c r="A36" s="50" t="s">
        <v>11</v>
      </c>
      <c r="B36" t="s">
        <v>38</v>
      </c>
      <c r="C36" t="s">
        <v>36</v>
      </c>
      <c r="D36" s="28">
        <v>1317917248</v>
      </c>
      <c r="E36" s="29">
        <v>527166899</v>
      </c>
      <c r="F36" s="73">
        <v>738498946.71000004</v>
      </c>
      <c r="G36" s="23">
        <f t="shared" si="2"/>
        <v>0.56035304783415363</v>
      </c>
      <c r="H36" s="22"/>
      <c r="I36" s="11">
        <v>362849291.93000001</v>
      </c>
      <c r="J36" s="66">
        <v>140616443.37</v>
      </c>
      <c r="K36" s="36">
        <f t="shared" si="0"/>
        <v>0.26673989515794694</v>
      </c>
      <c r="L36" s="10">
        <v>142010349.55500001</v>
      </c>
      <c r="M36" s="16">
        <f t="shared" si="1"/>
        <v>-1393906.1850000024</v>
      </c>
      <c r="N36" s="81">
        <f t="shared" si="3"/>
        <v>-9.8155253428212179E-3</v>
      </c>
      <c r="O36" s="85"/>
      <c r="P36" s="58"/>
    </row>
    <row r="37" spans="1:16" x14ac:dyDescent="0.35">
      <c r="A37" s="50" t="s">
        <v>12</v>
      </c>
      <c r="B37" t="s">
        <v>38</v>
      </c>
      <c r="C37" t="s">
        <v>36</v>
      </c>
      <c r="D37" s="28">
        <v>744018224</v>
      </c>
      <c r="E37" s="29">
        <v>520812757</v>
      </c>
      <c r="F37" s="73">
        <v>340556144.92999995</v>
      </c>
      <c r="G37" s="23">
        <f t="shared" si="2"/>
        <v>0.45772554212327998</v>
      </c>
      <c r="H37" s="22"/>
      <c r="I37" s="11">
        <v>131962445.58999999</v>
      </c>
      <c r="J37" s="66">
        <v>89944499.290000007</v>
      </c>
      <c r="K37" s="36">
        <f t="shared" ref="K37:K53" si="4">J37/E37</f>
        <v>0.17270026143004022</v>
      </c>
      <c r="L37" s="10">
        <v>140301051.16499999</v>
      </c>
      <c r="M37" s="16">
        <f t="shared" si="1"/>
        <v>-50356551.874999985</v>
      </c>
      <c r="N37" s="81">
        <f t="shared" si="3"/>
        <v>-0.35891785169719465</v>
      </c>
      <c r="O37" s="85"/>
      <c r="P37" s="58"/>
    </row>
    <row r="38" spans="1:16" x14ac:dyDescent="0.35">
      <c r="A38" s="50" t="s">
        <v>13</v>
      </c>
      <c r="B38" t="s">
        <v>38</v>
      </c>
      <c r="C38" t="s">
        <v>36</v>
      </c>
      <c r="D38" s="28">
        <v>1248133501</v>
      </c>
      <c r="E38" s="29">
        <v>1060913473</v>
      </c>
      <c r="F38" s="73">
        <v>411852324.32000005</v>
      </c>
      <c r="G38" s="23">
        <f t="shared" si="2"/>
        <v>0.32997457723074131</v>
      </c>
      <c r="H38" s="22"/>
      <c r="I38" s="11">
        <v>167655195.62</v>
      </c>
      <c r="J38" s="11">
        <v>132232974.2</v>
      </c>
      <c r="K38" s="36">
        <f t="shared" si="4"/>
        <v>0.12464067764742205</v>
      </c>
      <c r="L38" s="10">
        <v>282946019.38499999</v>
      </c>
      <c r="M38" s="16">
        <f t="shared" si="1"/>
        <v>-150713045.185</v>
      </c>
      <c r="N38" s="81">
        <f t="shared" si="3"/>
        <v>-0.53265653113828482</v>
      </c>
      <c r="O38" s="85"/>
      <c r="P38" s="58"/>
    </row>
    <row r="39" spans="1:16" x14ac:dyDescent="0.35">
      <c r="A39" s="50" t="s">
        <v>25</v>
      </c>
      <c r="B39" t="s">
        <v>38</v>
      </c>
      <c r="C39" t="s">
        <v>36</v>
      </c>
      <c r="D39" s="28">
        <v>1083631598</v>
      </c>
      <c r="E39" s="29">
        <v>433452639</v>
      </c>
      <c r="F39" s="73">
        <v>780430240.25</v>
      </c>
      <c r="G39" s="23">
        <f t="shared" si="2"/>
        <v>0.72019885880994772</v>
      </c>
      <c r="H39" s="22"/>
      <c r="I39" s="11">
        <v>302069148.17000002</v>
      </c>
      <c r="J39" s="11">
        <v>120827659.25999999</v>
      </c>
      <c r="K39" s="36">
        <f t="shared" si="4"/>
        <v>0.27875631242840349</v>
      </c>
      <c r="L39" s="10">
        <v>131936066.44</v>
      </c>
      <c r="M39" s="16">
        <f t="shared" si="1"/>
        <v>-11108407.180000007</v>
      </c>
      <c r="N39" s="81">
        <f t="shared" si="3"/>
        <v>-8.4195379472312301E-2</v>
      </c>
      <c r="O39" s="85"/>
      <c r="P39" s="58"/>
    </row>
    <row r="40" spans="1:16" x14ac:dyDescent="0.35">
      <c r="A40" s="50" t="s">
        <v>14</v>
      </c>
      <c r="B40" t="s">
        <v>38</v>
      </c>
      <c r="C40" t="s">
        <v>36</v>
      </c>
      <c r="D40" s="28">
        <v>289692900</v>
      </c>
      <c r="E40" s="29">
        <v>115877160</v>
      </c>
      <c r="F40" s="28">
        <v>101455055.16000001</v>
      </c>
      <c r="G40" s="23">
        <f t="shared" si="2"/>
        <v>0.35021588433820783</v>
      </c>
      <c r="H40" s="22"/>
      <c r="I40" s="11">
        <v>42596384.530000001</v>
      </c>
      <c r="J40" s="11">
        <v>17038553.759999998</v>
      </c>
      <c r="K40" s="36">
        <f t="shared" si="4"/>
        <v>0.14703979420966132</v>
      </c>
      <c r="L40" s="10">
        <v>35271158.600000001</v>
      </c>
      <c r="M40" s="16">
        <f t="shared" si="1"/>
        <v>-18232604.840000004</v>
      </c>
      <c r="N40" s="81">
        <f t="shared" si="3"/>
        <v>-0.51692673458138128</v>
      </c>
      <c r="O40" s="85"/>
      <c r="P40" s="58"/>
    </row>
    <row r="41" spans="1:16" x14ac:dyDescent="0.35">
      <c r="A41" s="50" t="s">
        <v>15</v>
      </c>
      <c r="B41" t="s">
        <v>38</v>
      </c>
      <c r="C41" t="s">
        <v>36</v>
      </c>
      <c r="D41" s="28">
        <v>81560363</v>
      </c>
      <c r="E41" s="29">
        <v>32624145</v>
      </c>
      <c r="F41" s="28">
        <v>52303163.039999999</v>
      </c>
      <c r="G41" s="23">
        <f t="shared" si="2"/>
        <v>0.64128163627717061</v>
      </c>
      <c r="H41" s="22"/>
      <c r="I41" s="11">
        <v>17759024.459999997</v>
      </c>
      <c r="J41" s="11">
        <v>6659634.2499999991</v>
      </c>
      <c r="K41" s="36">
        <f t="shared" si="4"/>
        <v>0.2041320699745541</v>
      </c>
      <c r="L41" s="10">
        <v>8788424.0249999985</v>
      </c>
      <c r="M41" s="16">
        <f t="shared" si="1"/>
        <v>-2128789.7749999994</v>
      </c>
      <c r="N41" s="81">
        <f t="shared" si="3"/>
        <v>-0.24222656632683354</v>
      </c>
      <c r="O41" s="85"/>
      <c r="P41" s="58"/>
    </row>
    <row r="42" spans="1:16" ht="15" thickBot="1" x14ac:dyDescent="0.4">
      <c r="A42" s="50" t="s">
        <v>16</v>
      </c>
      <c r="B42" t="s">
        <v>38</v>
      </c>
      <c r="C42" t="s">
        <v>36</v>
      </c>
      <c r="D42" s="28">
        <v>1031288508</v>
      </c>
      <c r="E42" s="29">
        <v>412515403</v>
      </c>
      <c r="F42" s="28">
        <v>676977871.13</v>
      </c>
      <c r="G42" s="23">
        <f t="shared" si="2"/>
        <v>0.6564388780428454</v>
      </c>
      <c r="H42" s="22"/>
      <c r="I42" s="11">
        <v>199364414.53999999</v>
      </c>
      <c r="J42" s="11">
        <v>79745765.76000002</v>
      </c>
      <c r="K42" s="36">
        <f t="shared" si="4"/>
        <v>0.19331584997809165</v>
      </c>
      <c r="L42" s="10">
        <v>111075373.83499999</v>
      </c>
      <c r="M42" s="68">
        <f t="shared" si="1"/>
        <v>-31329608.074999973</v>
      </c>
      <c r="N42" s="82">
        <f t="shared" si="3"/>
        <v>-0.28205719227683546</v>
      </c>
      <c r="O42" s="85"/>
      <c r="P42" s="58"/>
    </row>
    <row r="43" spans="1:16" ht="15" thickTop="1" x14ac:dyDescent="0.35">
      <c r="A43" s="54" t="s">
        <v>22</v>
      </c>
      <c r="B43" s="53" t="s">
        <v>39</v>
      </c>
      <c r="C43" s="53" t="s">
        <v>2</v>
      </c>
      <c r="D43" s="32">
        <v>638809522</v>
      </c>
      <c r="E43" s="33">
        <v>389000000</v>
      </c>
      <c r="F43" s="32">
        <v>455029481.16000003</v>
      </c>
      <c r="G43" s="19">
        <f t="shared" si="2"/>
        <v>0.712308545018839</v>
      </c>
      <c r="H43" s="22"/>
      <c r="I43" s="15">
        <v>106575433.72999999</v>
      </c>
      <c r="J43" s="12">
        <v>63945260.349999994</v>
      </c>
      <c r="K43" s="38">
        <f t="shared" si="4"/>
        <v>0.16438370269922878</v>
      </c>
      <c r="L43" s="18">
        <v>104572189</v>
      </c>
      <c r="M43" s="16">
        <f t="shared" si="1"/>
        <v>-40626928.650000006</v>
      </c>
      <c r="N43" s="83">
        <f t="shared" si="3"/>
        <v>-0.38850605537194988</v>
      </c>
      <c r="O43" s="85"/>
      <c r="P43" s="58"/>
    </row>
    <row r="44" spans="1:16" x14ac:dyDescent="0.35">
      <c r="A44" s="50" t="s">
        <v>50</v>
      </c>
      <c r="B44" t="s">
        <v>39</v>
      </c>
      <c r="C44" t="s">
        <v>2</v>
      </c>
      <c r="D44" s="28">
        <v>5561584807</v>
      </c>
      <c r="E44" s="29">
        <v>3723000000</v>
      </c>
      <c r="F44" s="28">
        <v>3811519910.5999999</v>
      </c>
      <c r="G44" s="23">
        <f t="shared" si="2"/>
        <v>0.68532981926351122</v>
      </c>
      <c r="H44" s="22"/>
      <c r="I44" s="11">
        <v>1100726361.2</v>
      </c>
      <c r="J44" s="11">
        <v>682580682.64999998</v>
      </c>
      <c r="K44" s="36">
        <f t="shared" si="4"/>
        <v>0.18334157471125437</v>
      </c>
      <c r="L44" s="10">
        <v>858509775.79999995</v>
      </c>
      <c r="M44" s="16">
        <f t="shared" si="1"/>
        <v>-175929093.14999998</v>
      </c>
      <c r="N44" s="81">
        <f>+M44/L44</f>
        <v>-0.20492380880119965</v>
      </c>
      <c r="O44" s="85"/>
      <c r="P44" s="58"/>
    </row>
    <row r="45" spans="1:16" x14ac:dyDescent="0.35">
      <c r="A45" s="50" t="s">
        <v>40</v>
      </c>
      <c r="B45" t="s">
        <v>39</v>
      </c>
      <c r="C45" t="s">
        <v>2</v>
      </c>
      <c r="D45" s="28">
        <v>235294119</v>
      </c>
      <c r="E45" s="29">
        <v>200000000</v>
      </c>
      <c r="F45" s="28">
        <v>222224213.19999999</v>
      </c>
      <c r="G45" s="23">
        <f t="shared" si="2"/>
        <v>0.9444529006693958</v>
      </c>
      <c r="H45" s="22"/>
      <c r="I45" s="11">
        <v>46366212.479999997</v>
      </c>
      <c r="J45" s="11">
        <v>39411280.359999999</v>
      </c>
      <c r="K45" s="36">
        <f t="shared" si="4"/>
        <v>0.1970564018</v>
      </c>
      <c r="L45" s="10">
        <v>60877732</v>
      </c>
      <c r="M45" s="16">
        <f t="shared" si="1"/>
        <v>-21466451.640000001</v>
      </c>
      <c r="N45" s="81">
        <f>+M45/L45</f>
        <v>-0.3526158241243284</v>
      </c>
      <c r="O45" s="85"/>
      <c r="P45" s="58"/>
    </row>
    <row r="46" spans="1:16" x14ac:dyDescent="0.35">
      <c r="A46" s="50" t="s">
        <v>32</v>
      </c>
      <c r="B46" t="s">
        <v>39</v>
      </c>
      <c r="C46" t="s">
        <v>37</v>
      </c>
      <c r="D46" s="28">
        <v>1267433334</v>
      </c>
      <c r="E46" s="29">
        <v>617200000</v>
      </c>
      <c r="F46" s="28">
        <v>1123369598.21</v>
      </c>
      <c r="G46" s="23">
        <f t="shared" si="2"/>
        <v>0.88633426948355776</v>
      </c>
      <c r="H46" s="22"/>
      <c r="I46" s="11">
        <v>436516916.88000005</v>
      </c>
      <c r="J46" s="11">
        <v>229546156.26000005</v>
      </c>
      <c r="K46" s="36">
        <f t="shared" si="4"/>
        <v>0.37191535362929368</v>
      </c>
      <c r="L46" s="10">
        <v>187868600</v>
      </c>
      <c r="M46" s="16">
        <f t="shared" si="1"/>
        <v>0</v>
      </c>
      <c r="N46" s="81">
        <f t="shared" si="3"/>
        <v>0</v>
      </c>
      <c r="O46" s="85"/>
      <c r="P46" s="58"/>
    </row>
    <row r="47" spans="1:16" x14ac:dyDescent="0.35">
      <c r="A47" s="50" t="s">
        <v>20</v>
      </c>
      <c r="B47" t="s">
        <v>39</v>
      </c>
      <c r="C47" t="s">
        <v>37</v>
      </c>
      <c r="D47" s="28">
        <v>4079865834</v>
      </c>
      <c r="E47" s="29">
        <v>2143613000</v>
      </c>
      <c r="F47" s="28">
        <v>1629078692.9099998</v>
      </c>
      <c r="G47" s="23">
        <f t="shared" si="2"/>
        <v>0.39929712377644816</v>
      </c>
      <c r="H47" s="22"/>
      <c r="I47" s="11">
        <v>577874520.29999995</v>
      </c>
      <c r="J47" s="11">
        <v>219240489.96000001</v>
      </c>
      <c r="K47" s="36">
        <f t="shared" si="4"/>
        <v>0.10227615243982939</v>
      </c>
      <c r="L47" s="10">
        <v>566334483</v>
      </c>
      <c r="M47" s="16">
        <f t="shared" si="1"/>
        <v>-347093993.03999996</v>
      </c>
      <c r="N47" s="81">
        <f t="shared" si="3"/>
        <v>-0.61287808434578395</v>
      </c>
      <c r="O47" s="85"/>
      <c r="P47" s="58"/>
    </row>
    <row r="48" spans="1:16" x14ac:dyDescent="0.35">
      <c r="A48" s="50" t="s">
        <v>47</v>
      </c>
      <c r="B48" t="s">
        <v>39</v>
      </c>
      <c r="C48" t="s">
        <v>37</v>
      </c>
      <c r="D48" s="28">
        <v>2498387829</v>
      </c>
      <c r="E48" s="29">
        <v>1590000000</v>
      </c>
      <c r="F48" s="28">
        <v>2390209655.5699997</v>
      </c>
      <c r="G48" s="23">
        <f t="shared" si="2"/>
        <v>0.95670080834755766</v>
      </c>
      <c r="H48" s="22"/>
      <c r="I48" s="11">
        <v>406954697.44999999</v>
      </c>
      <c r="J48" s="11">
        <v>257217802.77999997</v>
      </c>
      <c r="K48" s="36">
        <f t="shared" si="4"/>
        <v>0.16177220300628928</v>
      </c>
      <c r="L48" s="10">
        <v>422251741.19999999</v>
      </c>
      <c r="M48" s="16">
        <f t="shared" si="1"/>
        <v>-165033938.42000002</v>
      </c>
      <c r="N48" s="81">
        <f t="shared" si="3"/>
        <v>-0.39084252903490457</v>
      </c>
      <c r="O48" s="85"/>
      <c r="P48" s="58"/>
    </row>
    <row r="49" spans="1:16" x14ac:dyDescent="0.35">
      <c r="A49" s="50" t="s">
        <v>34</v>
      </c>
      <c r="B49" t="s">
        <v>39</v>
      </c>
      <c r="C49" t="s">
        <v>37</v>
      </c>
      <c r="D49" s="28">
        <v>625000000</v>
      </c>
      <c r="E49" s="29">
        <v>375000000</v>
      </c>
      <c r="F49" s="28">
        <v>603819973.42000008</v>
      </c>
      <c r="G49" s="23">
        <f t="shared" si="2"/>
        <v>0.96611195747200007</v>
      </c>
      <c r="H49" s="22"/>
      <c r="I49" s="11">
        <v>32853324.940000001</v>
      </c>
      <c r="J49" s="11">
        <v>19711994.960000001</v>
      </c>
      <c r="K49" s="36">
        <f t="shared" si="4"/>
        <v>5.2565319893333337E-2</v>
      </c>
      <c r="L49" s="10">
        <v>114145747</v>
      </c>
      <c r="M49" s="16">
        <f t="shared" si="1"/>
        <v>-94433752.039999992</v>
      </c>
      <c r="N49" s="81">
        <f t="shared" si="3"/>
        <v>-0.82730854650239394</v>
      </c>
      <c r="O49" s="85"/>
      <c r="P49" s="58"/>
    </row>
    <row r="50" spans="1:16" x14ac:dyDescent="0.35">
      <c r="A50" s="50" t="s">
        <v>19</v>
      </c>
      <c r="B50" t="s">
        <v>39</v>
      </c>
      <c r="C50" t="s">
        <v>37</v>
      </c>
      <c r="D50" s="28">
        <v>3780988034</v>
      </c>
      <c r="E50" s="29">
        <v>2013592759</v>
      </c>
      <c r="F50" s="28">
        <v>1988701837.75</v>
      </c>
      <c r="G50" s="23">
        <f t="shared" si="2"/>
        <v>0.52597411572501163</v>
      </c>
      <c r="H50" s="22"/>
      <c r="I50" s="11">
        <v>452487222.35000002</v>
      </c>
      <c r="J50" s="11">
        <v>167044331.66</v>
      </c>
      <c r="K50" s="36">
        <f t="shared" si="4"/>
        <v>8.2958349404751705E-2</v>
      </c>
      <c r="L50" s="10">
        <v>388939680.255</v>
      </c>
      <c r="M50" s="16">
        <f t="shared" si="1"/>
        <v>-221895348.595</v>
      </c>
      <c r="N50" s="81">
        <f t="shared" si="3"/>
        <v>-0.57051352654354792</v>
      </c>
      <c r="O50" s="85"/>
      <c r="P50" s="58"/>
    </row>
    <row r="51" spans="1:16" x14ac:dyDescent="0.35">
      <c r="A51" s="50" t="s">
        <v>33</v>
      </c>
      <c r="B51" t="s">
        <v>39</v>
      </c>
      <c r="C51" t="s">
        <v>36</v>
      </c>
      <c r="D51" s="28">
        <v>5088668334</v>
      </c>
      <c r="E51" s="29">
        <v>2682534000</v>
      </c>
      <c r="F51" s="28">
        <v>4521610904.1199989</v>
      </c>
      <c r="G51" s="23">
        <f t="shared" si="2"/>
        <v>0.88856467101791647</v>
      </c>
      <c r="H51" s="22"/>
      <c r="I51" s="11">
        <v>791428333.51999998</v>
      </c>
      <c r="J51" s="11">
        <v>372060824.31999999</v>
      </c>
      <c r="K51" s="36">
        <f t="shared" si="4"/>
        <v>0.1386975241767672</v>
      </c>
      <c r="L51" s="10">
        <v>756529506</v>
      </c>
      <c r="M51" s="16">
        <f t="shared" si="1"/>
        <v>-384468681.68000001</v>
      </c>
      <c r="N51" s="81">
        <f t="shared" si="3"/>
        <v>-0.50820051119063692</v>
      </c>
      <c r="O51" s="85"/>
      <c r="P51" s="58"/>
    </row>
    <row r="52" spans="1:16" ht="15" thickBot="1" x14ac:dyDescent="0.4">
      <c r="A52" s="55" t="s">
        <v>41</v>
      </c>
      <c r="B52" t="s">
        <v>39</v>
      </c>
      <c r="C52" s="56" t="s">
        <v>35</v>
      </c>
      <c r="D52" s="28">
        <v>1211280660</v>
      </c>
      <c r="E52" s="29">
        <v>1029588558</v>
      </c>
      <c r="F52" s="28">
        <v>426553720.76999998</v>
      </c>
      <c r="G52" s="23">
        <f t="shared" si="2"/>
        <v>0.35215102069738319</v>
      </c>
      <c r="H52" s="23"/>
      <c r="I52" s="57">
        <v>145548429.09999999</v>
      </c>
      <c r="J52" s="11">
        <v>123716164.50999999</v>
      </c>
      <c r="K52" s="36">
        <f t="shared" si="4"/>
        <v>0.12016078029297601</v>
      </c>
      <c r="L52" s="10">
        <v>378818516.49000001</v>
      </c>
      <c r="M52" s="16">
        <f t="shared" si="1"/>
        <v>-255102351.98000002</v>
      </c>
      <c r="N52" s="84">
        <f>+M52/L52</f>
        <v>-0.67341574098248747</v>
      </c>
      <c r="O52" s="85"/>
      <c r="P52" s="58"/>
    </row>
    <row r="53" spans="1:16" ht="15" thickBot="1" x14ac:dyDescent="0.4">
      <c r="A53" s="89" t="s">
        <v>29</v>
      </c>
      <c r="B53" s="90"/>
      <c r="C53" s="90"/>
      <c r="D53" s="39">
        <f>SUM(D5:D52)</f>
        <v>72762229784</v>
      </c>
      <c r="E53" s="4">
        <f>SUM(E5:E52)</f>
        <v>42179533819</v>
      </c>
      <c r="F53" s="63">
        <f>SUM(F5:F52)</f>
        <v>43158791780.049995</v>
      </c>
      <c r="G53" s="64">
        <f>F53/D53</f>
        <v>0.59314828459999125</v>
      </c>
      <c r="H53" s="77"/>
      <c r="I53" s="6">
        <f>SUM(I5:I52)</f>
        <v>11423358769.82</v>
      </c>
      <c r="J53" s="6">
        <f>SUM(J5:J52)</f>
        <v>5956095968.2976475</v>
      </c>
      <c r="K53" s="42">
        <f t="shared" si="4"/>
        <v>0.14120819812415025</v>
      </c>
      <c r="L53" s="5">
        <f>SUM(L5:L52)</f>
        <v>10589584064.584999</v>
      </c>
      <c r="M53" s="17">
        <f>SUM(M5:M52)</f>
        <v>-4687975822.5823517</v>
      </c>
      <c r="N53" s="61"/>
    </row>
    <row r="54" spans="1:16" ht="3.75" customHeight="1" x14ac:dyDescent="0.35">
      <c r="A54" s="1"/>
      <c r="B54" s="1"/>
      <c r="C54" s="1"/>
      <c r="D54" s="2"/>
      <c r="E54" s="2"/>
      <c r="F54" s="2"/>
      <c r="G54" s="2"/>
    </row>
    <row r="55" spans="1:16" ht="21" customHeight="1" x14ac:dyDescent="0.35">
      <c r="A55" s="91" t="s">
        <v>56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</row>
    <row r="56" spans="1:16" x14ac:dyDescent="0.35">
      <c r="D56" s="60"/>
      <c r="E56" s="60"/>
      <c r="F56" s="60"/>
      <c r="G56" s="60"/>
      <c r="H56" s="60"/>
      <c r="I56" s="60"/>
      <c r="J56" s="60"/>
      <c r="K56" s="60"/>
      <c r="L56" s="60"/>
      <c r="M56" s="60"/>
    </row>
    <row r="57" spans="1:16" x14ac:dyDescent="0.35">
      <c r="E57" s="58"/>
      <c r="F57" s="58"/>
    </row>
    <row r="58" spans="1:16" x14ac:dyDescent="0.35">
      <c r="A58" s="65"/>
      <c r="E58" s="65"/>
      <c r="F58" s="71"/>
      <c r="G58" s="71"/>
    </row>
  </sheetData>
  <mergeCells count="12">
    <mergeCell ref="J2:N2"/>
    <mergeCell ref="A53:C53"/>
    <mergeCell ref="A55:M55"/>
    <mergeCell ref="A1:C1"/>
    <mergeCell ref="D1:G1"/>
    <mergeCell ref="I1:N1"/>
    <mergeCell ref="A2:A3"/>
    <mergeCell ref="B2:B3"/>
    <mergeCell ref="C2:C3"/>
    <mergeCell ref="D2:E2"/>
    <mergeCell ref="F2:G2"/>
    <mergeCell ref="H2:H3"/>
  </mergeCells>
  <printOptions horizontalCentered="1"/>
  <pageMargins left="0" right="0" top="0.39370078740157483" bottom="0.35433070866141736" header="0" footer="0.15748031496062992"/>
  <pageSetup paperSize="8" scale="95" orientation="landscape" r:id="rId1"/>
  <ignoredErrors>
    <ignoredError sqref="D53:F53 L53:N53" formulaRange="1"/>
    <ignoredError sqref="H53:K53" formula="1" formulaRange="1"/>
    <ignoredError sqref="G53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7a44703669255f712e1beee027e77f12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2105a220cec205ad8e175b6b8cfcb5cb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1DF17A-C43C-4DC0-BEBE-807D476DC2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A25D1C-5B50-463C-ACE9-5EAFB18138F0}">
  <ds:schemaRefs>
    <ds:schemaRef ds:uri="http://schemas.microsoft.com/office/2006/metadata/properties"/>
    <ds:schemaRef ds:uri="http://schemas.microsoft.com/office/infopath/2007/PartnerControls"/>
    <ds:schemaRef ds:uri="b8e9ecd3-49dc-4355-a3de-944263e3bf65"/>
    <ds:schemaRef ds:uri="3b0d13af-778a-4999-a53a-9a4892815d2e"/>
  </ds:schemaRefs>
</ds:datastoreItem>
</file>

<file path=customXml/itemProps3.xml><?xml version="1.0" encoding="utf-8"?>
<ds:datastoreItem xmlns:ds="http://schemas.openxmlformats.org/officeDocument/2006/customXml" ds:itemID="{B62A06F1-B029-4BB4-85EF-DC98D08F75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Tavola_attuazione_21_27_2026</vt:lpstr>
      <vt:lpstr>Tavola_attuazione_21_27_2026!Area_stampa</vt:lpstr>
      <vt:lpstr>Tavola_attuazione_21_27_2026!Print_Area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2026-09-18T07:29:57Z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2024-07-01T08:02:32Z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71e6a387-b81d-4352-bc28-c91dd7bfdb1f</vt:lpwstr>
  </property>
  <property fmtid="{D5CDD505-2E9C-101B-9397-08002B2CF9AE}" pid="8" name="MSIP_Label_5097a60d-5525-435b-8989-8eb48ac0c8cd_ContentBits">
    <vt:lpwstr>0</vt:lpwstr>
  </property>
  <property fmtid="{D5CDD505-2E9C-101B-9397-08002B2CF9AE}" pid="9" name="ContentTypeId">
    <vt:lpwstr>0x010100E29FEADFC340DA40B2139D4BBB1A48D7</vt:lpwstr>
  </property>
  <property fmtid="{D5CDD505-2E9C-101B-9397-08002B2CF9AE}" pid="10" name="MediaServiceImageTags">
    <vt:lpwstr/>
  </property>
</Properties>
</file>